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a97741665d0c93/デスクトップ/"/>
    </mc:Choice>
  </mc:AlternateContent>
  <xr:revisionPtr revIDLastSave="1" documentId="13_ncr:1_{44844216-EB53-434D-BD41-C5A52FF4820C}" xr6:coauthVersionLast="47" xr6:coauthVersionMax="47" xr10:uidLastSave="{1AD370F3-2A67-424E-B1ED-DEAD8CB440EB}"/>
  <bookViews>
    <workbookView xWindow="-108" yWindow="-108" windowWidth="23256" windowHeight="12456" tabRatio="788" xr2:uid="{DAAF792A-97A6-49B5-B0C8-A15BA36571E5}"/>
  </bookViews>
  <sheets>
    <sheet name="申込ｼｰﾄ" sheetId="16" r:id="rId1"/>
    <sheet name="印刷用" sheetId="17" r:id="rId2"/>
    <sheet name="記入例" sheetId="18" r:id="rId3"/>
  </sheets>
  <definedNames>
    <definedName name="_xlnm.Print_Area" localSheetId="1">印刷用!$A$1:$N$76</definedName>
    <definedName name="_xlnm.Print_Area" localSheetId="2">記入例!$A$1:$R$76</definedName>
    <definedName name="_xlnm.Print_Area" localSheetId="0">申込ｼｰﾄ!$A$1:$R$76</definedName>
  </definedNames>
  <calcPr calcId="191029"/>
</workbook>
</file>

<file path=xl/calcChain.xml><?xml version="1.0" encoding="utf-8"?>
<calcChain xmlns="http://schemas.openxmlformats.org/spreadsheetml/2006/main">
  <c r="E69" i="16" l="1"/>
  <c r="E69" i="17" s="1"/>
  <c r="B61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C4" i="17"/>
  <c r="E79" i="17" s="1"/>
  <c r="I74" i="17"/>
  <c r="F74" i="17"/>
  <c r="I73" i="17"/>
  <c r="F73" i="17"/>
  <c r="K67" i="17"/>
  <c r="E67" i="17"/>
  <c r="H79" i="17"/>
  <c r="M63" i="17"/>
  <c r="F79" i="17"/>
  <c r="E64" i="17"/>
  <c r="E63" i="17"/>
  <c r="J4" i="17" s="1"/>
  <c r="T79" i="18"/>
  <c r="R79" i="18"/>
  <c r="S79" i="18"/>
  <c r="Q79" i="18"/>
  <c r="M79" i="18"/>
  <c r="N79" i="18"/>
  <c r="L79" i="18"/>
  <c r="U79" i="18"/>
  <c r="H79" i="18"/>
  <c r="G79" i="18"/>
  <c r="F79" i="18"/>
  <c r="E79" i="18"/>
  <c r="E69" i="18"/>
  <c r="O59" i="18"/>
  <c r="O58" i="18"/>
  <c r="L58" i="18"/>
  <c r="O57" i="18"/>
  <c r="L57" i="18"/>
  <c r="O56" i="18"/>
  <c r="O55" i="18"/>
  <c r="O54" i="18"/>
  <c r="O53" i="18"/>
  <c r="O52" i="18"/>
  <c r="O51" i="18"/>
  <c r="O50" i="18"/>
  <c r="O49" i="18"/>
  <c r="L49" i="18"/>
  <c r="O48" i="18"/>
  <c r="O47" i="18"/>
  <c r="O46" i="18"/>
  <c r="O45" i="18"/>
  <c r="O44" i="18"/>
  <c r="O43" i="18"/>
  <c r="L43" i="18"/>
  <c r="O42" i="18"/>
  <c r="O41" i="18"/>
  <c r="O40" i="18"/>
  <c r="O39" i="18"/>
  <c r="O38" i="18"/>
  <c r="O37" i="18"/>
  <c r="O36" i="18"/>
  <c r="O35" i="18"/>
  <c r="L35" i="18"/>
  <c r="O34" i="18"/>
  <c r="L34" i="18"/>
  <c r="O33" i="18"/>
  <c r="O32" i="18"/>
  <c r="O31" i="18"/>
  <c r="O30" i="18"/>
  <c r="O29" i="18"/>
  <c r="O28" i="18"/>
  <c r="O27" i="18"/>
  <c r="O26" i="18"/>
  <c r="L26" i="18"/>
  <c r="O25" i="18"/>
  <c r="L25" i="18"/>
  <c r="O24" i="18"/>
  <c r="O23" i="18"/>
  <c r="O22" i="18"/>
  <c r="O21" i="18"/>
  <c r="O20" i="18"/>
  <c r="O19" i="18"/>
  <c r="O18" i="18"/>
  <c r="O17" i="18"/>
  <c r="L17" i="18"/>
  <c r="O16" i="18"/>
  <c r="O15" i="18"/>
  <c r="O14" i="18"/>
  <c r="O13" i="18"/>
  <c r="O12" i="18"/>
  <c r="O11" i="18"/>
  <c r="L11" i="18"/>
  <c r="O10" i="18"/>
  <c r="O9" i="18"/>
  <c r="O8" i="18"/>
  <c r="O7" i="18"/>
  <c r="O6" i="18"/>
  <c r="O5" i="18"/>
  <c r="O4" i="18"/>
  <c r="L4" i="18"/>
  <c r="L56" i="18"/>
  <c r="F79" i="16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58" i="16"/>
  <c r="O59" i="16"/>
  <c r="O4" i="16"/>
  <c r="N4" i="17"/>
  <c r="M4" i="17"/>
  <c r="L4" i="17"/>
  <c r="K4" i="17"/>
  <c r="I4" i="17"/>
  <c r="H4" i="17"/>
  <c r="G4" i="17"/>
  <c r="F4" i="17"/>
  <c r="Q79" i="17"/>
  <c r="G79" i="17"/>
  <c r="T79" i="16"/>
  <c r="R79" i="16"/>
  <c r="S79" i="16" s="1"/>
  <c r="Q79" i="16"/>
  <c r="M79" i="16"/>
  <c r="N79" i="16" s="1"/>
  <c r="L79" i="16"/>
  <c r="U79" i="16" s="1"/>
  <c r="H79" i="16"/>
  <c r="G79" i="16"/>
  <c r="E79" i="16"/>
  <c r="L4" i="16"/>
  <c r="L11" i="16" s="1"/>
  <c r="L32" i="16"/>
  <c r="L34" i="16"/>
  <c r="L45" i="16"/>
  <c r="L25" i="16"/>
  <c r="L23" i="16"/>
  <c r="L54" i="16"/>
  <c r="L56" i="16"/>
  <c r="L47" i="16"/>
  <c r="L7" i="18"/>
  <c r="L21" i="18"/>
  <c r="L30" i="18"/>
  <c r="L39" i="18"/>
  <c r="L53" i="18"/>
  <c r="L13" i="18"/>
  <c r="L22" i="18"/>
  <c r="L31" i="18"/>
  <c r="L45" i="18"/>
  <c r="L54" i="18"/>
  <c r="L9" i="18"/>
  <c r="L18" i="18"/>
  <c r="L27" i="18"/>
  <c r="L41" i="18"/>
  <c r="L50" i="18"/>
  <c r="L59" i="18"/>
  <c r="L5" i="18"/>
  <c r="L14" i="18"/>
  <c r="L23" i="18"/>
  <c r="L37" i="18"/>
  <c r="L46" i="18"/>
  <c r="L55" i="18"/>
  <c r="L10" i="18"/>
  <c r="L19" i="18"/>
  <c r="L33" i="18"/>
  <c r="L42" i="18"/>
  <c r="L51" i="18"/>
  <c r="L6" i="18"/>
  <c r="L15" i="18"/>
  <c r="L29" i="18"/>
  <c r="L38" i="18"/>
  <c r="L47" i="18"/>
  <c r="L8" i="18"/>
  <c r="L12" i="18"/>
  <c r="L16" i="18"/>
  <c r="L20" i="18"/>
  <c r="L24" i="18"/>
  <c r="L28" i="18"/>
  <c r="L32" i="18"/>
  <c r="L36" i="18"/>
  <c r="L40" i="18"/>
  <c r="L44" i="18"/>
  <c r="L48" i="18"/>
  <c r="L52" i="18"/>
  <c r="L53" i="16"/>
  <c r="L36" i="16"/>
  <c r="L43" i="16"/>
  <c r="L55" i="16"/>
  <c r="L35" i="16"/>
  <c r="L38" i="16"/>
  <c r="L37" i="16"/>
  <c r="L20" i="16"/>
  <c r="L58" i="16"/>
  <c r="L33" i="16"/>
  <c r="L27" i="16"/>
  <c r="L17" i="16"/>
  <c r="L49" i="16"/>
  <c r="L9" i="16"/>
  <c r="L12" i="16"/>
  <c r="L57" i="16"/>
  <c r="L46" i="16"/>
  <c r="L52" i="16"/>
  <c r="L22" i="16"/>
  <c r="L19" i="16"/>
  <c r="L44" i="16"/>
  <c r="L21" i="16"/>
  <c r="L28" i="16"/>
  <c r="L50" i="16"/>
  <c r="L30" i="16"/>
  <c r="L14" i="16"/>
  <c r="L59" i="16"/>
  <c r="L10" i="16"/>
  <c r="L31" i="16"/>
  <c r="L15" i="16"/>
  <c r="L5" i="16"/>
  <c r="L7" i="16"/>
  <c r="L6" i="16"/>
  <c r="L51" i="16"/>
  <c r="L29" i="16"/>
  <c r="L18" i="16"/>
  <c r="L26" i="16"/>
  <c r="L41" i="16"/>
  <c r="L39" i="16"/>
  <c r="L24" i="16"/>
  <c r="I69" i="18"/>
  <c r="L69" i="18"/>
  <c r="J79" i="17" l="1"/>
  <c r="O79" i="17"/>
  <c r="P79" i="17" s="1"/>
  <c r="I70" i="16"/>
  <c r="K79" i="17"/>
  <c r="L79" i="17" s="1"/>
  <c r="I69" i="16"/>
  <c r="L69" i="16" s="1"/>
  <c r="K69" i="17" s="1"/>
  <c r="N79" i="17"/>
  <c r="R79" i="17" s="1"/>
  <c r="J5" i="17"/>
  <c r="J25" i="17"/>
  <c r="J6" i="17"/>
  <c r="J39" i="17"/>
  <c r="J22" i="17"/>
  <c r="J58" i="17"/>
  <c r="J34" i="17"/>
  <c r="J52" i="17"/>
  <c r="J42" i="17"/>
  <c r="J9" i="17"/>
  <c r="J10" i="17"/>
  <c r="J33" i="17"/>
  <c r="J13" i="17"/>
  <c r="J32" i="17"/>
  <c r="J53" i="17"/>
  <c r="J44" i="17"/>
  <c r="J56" i="17"/>
  <c r="J45" i="17"/>
  <c r="J12" i="17"/>
  <c r="J46" i="17"/>
  <c r="J19" i="17"/>
  <c r="J7" i="17"/>
  <c r="J20" i="17"/>
  <c r="J17" i="17"/>
  <c r="J37" i="17"/>
  <c r="J36" i="17"/>
  <c r="J51" i="17"/>
  <c r="J24" i="17"/>
  <c r="J57" i="17"/>
  <c r="J16" i="17"/>
  <c r="J59" i="17"/>
  <c r="J54" i="17"/>
  <c r="J50" i="17"/>
  <c r="J21" i="17"/>
  <c r="J27" i="17"/>
  <c r="J55" i="17"/>
  <c r="J28" i="17"/>
  <c r="J43" i="17"/>
  <c r="J30" i="17"/>
  <c r="J49" i="17"/>
  <c r="J15" i="17"/>
  <c r="J23" i="17"/>
  <c r="J26" i="17"/>
  <c r="J41" i="17"/>
  <c r="J29" i="17"/>
  <c r="J18" i="17"/>
  <c r="J8" i="17"/>
  <c r="J40" i="17"/>
  <c r="J35" i="17"/>
  <c r="J47" i="17"/>
  <c r="J11" i="17"/>
  <c r="J38" i="17"/>
  <c r="J31" i="17"/>
  <c r="J48" i="17"/>
  <c r="J14" i="17"/>
  <c r="L13" i="16"/>
  <c r="L40" i="16"/>
  <c r="L48" i="16"/>
  <c r="L16" i="16"/>
  <c r="L42" i="16"/>
  <c r="L8" i="16"/>
  <c r="I69" i="17" l="1"/>
  <c r="L70" i="16"/>
  <c r="K70" i="17" s="1"/>
  <c r="I70" i="17"/>
  <c r="L71" i="16" l="1"/>
  <c r="K71" i="17" s="1"/>
</calcChain>
</file>

<file path=xl/sharedStrings.xml><?xml version="1.0" encoding="utf-8"?>
<sst xmlns="http://schemas.openxmlformats.org/spreadsheetml/2006/main" count="395" uniqueCount="162">
  <si>
    <t>学年</t>
    <rPh sb="0" eb="2">
      <t>ガクネン</t>
    </rPh>
    <phoneticPr fontId="2"/>
  </si>
  <si>
    <t>種目</t>
    <rPh sb="0" eb="2">
      <t>シュモク</t>
    </rPh>
    <phoneticPr fontId="2"/>
  </si>
  <si>
    <t>印</t>
    <rPh sb="0" eb="1">
      <t>イン</t>
    </rPh>
    <phoneticPr fontId="2"/>
  </si>
  <si>
    <t>ｺｰﾄﾞ</t>
  </si>
  <si>
    <t>氏</t>
    <rPh sb="0" eb="1">
      <t>シ</t>
    </rPh>
    <phoneticPr fontId="2"/>
  </si>
  <si>
    <t>名</t>
    <rPh sb="0" eb="1">
      <t>メイ</t>
    </rPh>
    <phoneticPr fontId="2"/>
  </si>
  <si>
    <t>ﾅﾝﾊﾞｰ</t>
    <phoneticPr fontId="2"/>
  </si>
  <si>
    <t xml:space="preserve"> </t>
    <phoneticPr fontId="2"/>
  </si>
  <si>
    <t>陸上競技大会出場選手出場認知証明書</t>
    <phoneticPr fontId="2"/>
  </si>
  <si>
    <t>学　校　名</t>
    <phoneticPr fontId="2"/>
  </si>
  <si>
    <t>校　長　名</t>
    <phoneticPr fontId="2"/>
  </si>
  <si>
    <t>本校在学生であって陸上競技大会に出場することを認知します。</t>
    <phoneticPr fontId="2"/>
  </si>
  <si>
    <t>記載責任者名</t>
    <phoneticPr fontId="2"/>
  </si>
  <si>
    <t>円</t>
    <rPh sb="0" eb="1">
      <t>エン</t>
    </rPh>
    <phoneticPr fontId="2"/>
  </si>
  <si>
    <t>競技者ｺｰﾄﾞ</t>
    <rPh sb="0" eb="3">
      <t>キョウギシャ</t>
    </rPh>
    <phoneticPr fontId="2"/>
  </si>
  <si>
    <t>出場種目ｺｰﾄﾞ</t>
    <rPh sb="0" eb="2">
      <t>シュツジョウ</t>
    </rPh>
    <rPh sb="2" eb="4">
      <t>シュモク</t>
    </rPh>
    <phoneticPr fontId="2"/>
  </si>
  <si>
    <t>学校名</t>
    <rPh sb="0" eb="3">
      <t>ガッコウメイ</t>
    </rPh>
    <phoneticPr fontId="2"/>
  </si>
  <si>
    <t>鈴木</t>
    <rPh sb="0" eb="2">
      <t>スズキ</t>
    </rPh>
    <phoneticPr fontId="2"/>
  </si>
  <si>
    <t>（略称で入力してください。）</t>
    <rPh sb="1" eb="3">
      <t>リャクショウ</t>
    </rPh>
    <rPh sb="4" eb="6">
      <t>ニュウリョク</t>
    </rPh>
    <phoneticPr fontId="2"/>
  </si>
  <si>
    <t>学校名を記入（略称で記入ください中学校は中・高校は高まで）</t>
    <rPh sb="0" eb="3">
      <t>ガッコウメイ</t>
    </rPh>
    <rPh sb="4" eb="6">
      <t>キニュウ</t>
    </rPh>
    <rPh sb="7" eb="9">
      <t>リャクショウ</t>
    </rPh>
    <rPh sb="10" eb="12">
      <t>キニュウ</t>
    </rPh>
    <rPh sb="16" eb="18">
      <t>チュウガク</t>
    </rPh>
    <rPh sb="18" eb="19">
      <t>コウ</t>
    </rPh>
    <rPh sb="20" eb="21">
      <t>チュウ</t>
    </rPh>
    <rPh sb="22" eb="24">
      <t>コウコウ</t>
    </rPh>
    <rPh sb="25" eb="26">
      <t>コウ</t>
    </rPh>
    <phoneticPr fontId="2"/>
  </si>
  <si>
    <t>ナンバーカードを記入</t>
    <rPh sb="8" eb="10">
      <t>キニュウ</t>
    </rPh>
    <phoneticPr fontId="2"/>
  </si>
  <si>
    <t>学年を記入</t>
    <rPh sb="0" eb="2">
      <t>ガクネン</t>
    </rPh>
    <rPh sb="3" eb="5">
      <t>キニュウ</t>
    </rPh>
    <phoneticPr fontId="2"/>
  </si>
  <si>
    <t>出場種目コードを記入</t>
    <rPh sb="0" eb="2">
      <t>シュツジョウ</t>
    </rPh>
    <rPh sb="2" eb="4">
      <t>シュモク</t>
    </rPh>
    <rPh sb="8" eb="10">
      <t>キニュウ</t>
    </rPh>
    <phoneticPr fontId="2"/>
  </si>
  <si>
    <t>参加料の記入をしてください。</t>
    <rPh sb="0" eb="3">
      <t>サンカリョウ</t>
    </rPh>
    <rPh sb="4" eb="6">
      <t>キニュウ</t>
    </rPh>
    <phoneticPr fontId="2"/>
  </si>
  <si>
    <t>最高記録</t>
    <rPh sb="0" eb="2">
      <t>サイコウ</t>
    </rPh>
    <rPh sb="2" eb="4">
      <t>キロク</t>
    </rPh>
    <phoneticPr fontId="2"/>
  </si>
  <si>
    <t>記録は</t>
    <rPh sb="0" eb="2">
      <t>キロク</t>
    </rPh>
    <phoneticPr fontId="2"/>
  </si>
  <si>
    <t>秒＝.</t>
    <rPh sb="0" eb="1">
      <t>ビョウ</t>
    </rPh>
    <phoneticPr fontId="2"/>
  </si>
  <si>
    <t>数字は半角でお願いします。</t>
    <rPh sb="0" eb="2">
      <t>スウジ</t>
    </rPh>
    <rPh sb="3" eb="5">
      <t>ハンカク</t>
    </rPh>
    <rPh sb="7" eb="8">
      <t>ネガ</t>
    </rPh>
    <phoneticPr fontId="2"/>
  </si>
  <si>
    <t>審判協力者</t>
    <rPh sb="0" eb="2">
      <t>シンパン</t>
    </rPh>
    <rPh sb="2" eb="5">
      <t>キョウリョクシャ</t>
    </rPh>
    <phoneticPr fontId="2"/>
  </si>
  <si>
    <t>（学校でない場合は個人名を入力してください。）</t>
    <rPh sb="1" eb="3">
      <t>ガッコウ</t>
    </rPh>
    <rPh sb="6" eb="8">
      <t>バアイ</t>
    </rPh>
    <rPh sb="9" eb="12">
      <t>コジンメイ</t>
    </rPh>
    <rPh sb="13" eb="15">
      <t>ニュウリョク</t>
    </rPh>
    <phoneticPr fontId="2"/>
  </si>
  <si>
    <t>緊急連絡先</t>
    <rPh sb="0" eb="2">
      <t>キンキュウ</t>
    </rPh>
    <rPh sb="2" eb="5">
      <t>レンラクサキ</t>
    </rPh>
    <phoneticPr fontId="2"/>
  </si>
  <si>
    <t>埼玉</t>
    <rPh sb="0" eb="2">
      <t>サイタマ</t>
    </rPh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</si>
  <si>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</si>
  <si>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補助員
協力</t>
    <rPh sb="0" eb="3">
      <t>ホジョイン</t>
    </rPh>
    <rPh sb="4" eb="6">
      <t>キョウリョク</t>
    </rPh>
    <phoneticPr fontId="2"/>
  </si>
  <si>
    <t>可　・不可</t>
    <rPh sb="0" eb="1">
      <t>カ</t>
    </rPh>
    <rPh sb="3" eb="5">
      <t>フカ</t>
    </rPh>
    <phoneticPr fontId="2"/>
  </si>
  <si>
    <t xml:space="preserve">氏名: </t>
    <rPh sb="0" eb="2">
      <t>シメイ</t>
    </rPh>
    <phoneticPr fontId="2"/>
  </si>
  <si>
    <t xml:space="preserve">部署: </t>
    <rPh sb="0" eb="2">
      <t>ブショ</t>
    </rPh>
    <phoneticPr fontId="2"/>
  </si>
  <si>
    <t>どちらかに○印お願いいたします。</t>
    <rPh sb="6" eb="7">
      <t>シルシ</t>
    </rPh>
    <rPh sb="8" eb="9">
      <t>ネガ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</si>
  <si>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</si>
  <si>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</si>
  <si>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分＝.</t>
    <rPh sb="0" eb="1">
      <t>フン</t>
    </rPh>
    <phoneticPr fontId="2"/>
  </si>
  <si>
    <t>性別を記入　男子＝１　女子＝２</t>
    <rPh sb="0" eb="2">
      <t>セイベツ</t>
    </rPh>
    <rPh sb="3" eb="5">
      <t>キニュウ</t>
    </rPh>
    <rPh sb="6" eb="8">
      <t>ダンシ</t>
    </rPh>
    <rPh sb="11" eb="13">
      <t>ジョシ</t>
    </rPh>
    <phoneticPr fontId="2"/>
  </si>
  <si>
    <t>人　＝</t>
    <rPh sb="0" eb="1">
      <t>ジン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</si>
  <si>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</si>
  <si>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</si>
  <si>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</si>
  <si>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</si>
  <si>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</si>
  <si>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</si>
  <si>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</si>
  <si>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</si>
  <si>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</si>
  <si>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ｍ＝ｍ</t>
  </si>
  <si>
    <t>性別コード</t>
    <rPh sb="0" eb="2">
      <t>セイベツ</t>
    </rPh>
    <phoneticPr fontId="2"/>
  </si>
  <si>
    <t>性ｺｰﾄﾞ</t>
    <rPh sb="0" eb="1">
      <t>セイ</t>
    </rPh>
    <phoneticPr fontId="2"/>
  </si>
  <si>
    <t>所属名</t>
    <rPh sb="0" eb="3">
      <t>ショゾクメイ</t>
    </rPh>
    <phoneticPr fontId="11"/>
  </si>
  <si>
    <t>記載責任者</t>
    <rPh sb="0" eb="2">
      <t>キサイ</t>
    </rPh>
    <rPh sb="2" eb="5">
      <t>セキニンシャ</t>
    </rPh>
    <phoneticPr fontId="11"/>
  </si>
  <si>
    <t>男子</t>
    <rPh sb="0" eb="2">
      <t>ダンシ</t>
    </rPh>
    <phoneticPr fontId="11"/>
  </si>
  <si>
    <t>男のべ</t>
    <rPh sb="0" eb="1">
      <t>ダン</t>
    </rPh>
    <phoneticPr fontId="11"/>
  </si>
  <si>
    <t>男リレー</t>
    <rPh sb="0" eb="1">
      <t>ダン</t>
    </rPh>
    <phoneticPr fontId="11"/>
  </si>
  <si>
    <t>女子</t>
    <rPh sb="0" eb="2">
      <t>ジョシ</t>
    </rPh>
    <phoneticPr fontId="11"/>
  </si>
  <si>
    <t>女のべ</t>
    <rPh sb="0" eb="1">
      <t>ジョ</t>
    </rPh>
    <phoneticPr fontId="11"/>
  </si>
  <si>
    <t>女リレー</t>
    <rPh sb="0" eb="1">
      <t>ジョ</t>
    </rPh>
    <phoneticPr fontId="11"/>
  </si>
  <si>
    <t>計</t>
    <rPh sb="0" eb="1">
      <t>ケイ</t>
    </rPh>
    <phoneticPr fontId="11"/>
  </si>
  <si>
    <t>ＮＯ，</t>
    <phoneticPr fontId="11"/>
  </si>
  <si>
    <t>参加団体コード</t>
    <rPh sb="0" eb="2">
      <t>サンカ</t>
    </rPh>
    <rPh sb="2" eb="4">
      <t>ダンタイ</t>
    </rPh>
    <phoneticPr fontId="2"/>
  </si>
  <si>
    <t>最初の文字</t>
    <rPh sb="0" eb="2">
      <t>サイショ</t>
    </rPh>
    <rPh sb="3" eb="5">
      <t>モジ</t>
    </rPh>
    <phoneticPr fontId="2"/>
  </si>
  <si>
    <t>ひらがなで</t>
    <phoneticPr fontId="2"/>
  </si>
  <si>
    <t>男ﾘﾚｰ人数</t>
    <rPh sb="0" eb="1">
      <t>ダン</t>
    </rPh>
    <rPh sb="4" eb="6">
      <t>ニンズウ</t>
    </rPh>
    <phoneticPr fontId="11"/>
  </si>
  <si>
    <t>女ﾘﾚｰ人数</t>
    <rPh sb="0" eb="1">
      <t>ジョ</t>
    </rPh>
    <rPh sb="4" eb="6">
      <t>ニンズウ</t>
    </rPh>
    <phoneticPr fontId="11"/>
  </si>
  <si>
    <t>↑</t>
  </si>
  <si>
    <t>シート下側も記載お願い致します。</t>
    <rPh sb="3" eb="5">
      <t>シタガワ</t>
    </rPh>
    <rPh sb="6" eb="8">
      <t>キサイ</t>
    </rPh>
    <rPh sb="9" eb="10">
      <t>ネガイ</t>
    </rPh>
    <rPh sb="11" eb="12">
      <t>タ</t>
    </rPh>
    <phoneticPr fontId="2"/>
  </si>
  <si>
    <t>氏名記入（氏と名を分けてください）</t>
    <rPh sb="0" eb="2">
      <t>シメイ</t>
    </rPh>
    <rPh sb="2" eb="4">
      <t>キニュウ</t>
    </rPh>
    <rPh sb="5" eb="6">
      <t>シ</t>
    </rPh>
    <rPh sb="7" eb="8">
      <t>メイ</t>
    </rPh>
    <rPh sb="9" eb="10">
      <t>ワ</t>
    </rPh>
    <phoneticPr fontId="2"/>
  </si>
  <si>
    <t>原山中</t>
    <rPh sb="0" eb="2">
      <t>ハラヤマ</t>
    </rPh>
    <rPh sb="2" eb="3">
      <t>チュウ</t>
    </rPh>
    <phoneticPr fontId="2"/>
  </si>
  <si>
    <t>は</t>
    <phoneticPr fontId="2"/>
  </si>
  <si>
    <t>×</t>
    <phoneticPr fontId="2"/>
  </si>
  <si>
    <t>この部分は、何も記入しないで下さいませ。</t>
    <rPh sb="2" eb="4">
      <t>ブブン</t>
    </rPh>
    <rPh sb="6" eb="7">
      <t>ナニ</t>
    </rPh>
    <rPh sb="8" eb="10">
      <t>キニュウ</t>
    </rPh>
    <rPh sb="14" eb="15">
      <t>クダ</t>
    </rPh>
    <phoneticPr fontId="2"/>
  </si>
  <si>
    <t>所属地</t>
    <rPh sb="0" eb="2">
      <t>ショゾク</t>
    </rPh>
    <rPh sb="2" eb="3">
      <t>チ</t>
    </rPh>
    <phoneticPr fontId="2"/>
  </si>
  <si>
    <t>この部分は、何も記入しないで下さい。</t>
    <rPh sb="2" eb="4">
      <t>ブブン</t>
    </rPh>
    <rPh sb="6" eb="7">
      <t>ナニ</t>
    </rPh>
    <rPh sb="8" eb="10">
      <t>キニュウ</t>
    </rPh>
    <rPh sb="14" eb="15">
      <t>クダ</t>
    </rPh>
    <phoneticPr fontId="2"/>
  </si>
  <si>
    <t>団　体　名</t>
    <rPh sb="0" eb="1">
      <t>ダン</t>
    </rPh>
    <rPh sb="2" eb="3">
      <t>カラダ</t>
    </rPh>
    <phoneticPr fontId="2"/>
  </si>
  <si>
    <t>団体名を記入（略称で記入ください中学校は中・高校は高まで）</t>
    <rPh sb="0" eb="2">
      <t>ダンタイ</t>
    </rPh>
    <rPh sb="2" eb="3">
      <t>メイ</t>
    </rPh>
    <rPh sb="4" eb="6">
      <t>キニュウ</t>
    </rPh>
    <rPh sb="7" eb="9">
      <t>リャクショウ</t>
    </rPh>
    <rPh sb="10" eb="12">
      <t>キニュウ</t>
    </rPh>
    <rPh sb="16" eb="18">
      <t>チュウガク</t>
    </rPh>
    <rPh sb="18" eb="19">
      <t>コウ</t>
    </rPh>
    <rPh sb="20" eb="21">
      <t>チュウ</t>
    </rPh>
    <rPh sb="22" eb="24">
      <t>コウコウ</t>
    </rPh>
    <rPh sb="25" eb="26">
      <t>コウ</t>
    </rPh>
    <phoneticPr fontId="2"/>
  </si>
  <si>
    <t>（記入場所はページ下部の団体名。E63セル）</t>
    <rPh sb="1" eb="3">
      <t>キニュウ</t>
    </rPh>
    <rPh sb="3" eb="5">
      <t>バショ</t>
    </rPh>
    <rPh sb="9" eb="11">
      <t>カブ</t>
    </rPh>
    <rPh sb="12" eb="15">
      <t>ダンタイメイ</t>
    </rPh>
    <phoneticPr fontId="2"/>
  </si>
  <si>
    <t>ﾌﾘ</t>
    <phoneticPr fontId="2"/>
  </si>
  <si>
    <t>ｶﾞﾅ</t>
    <phoneticPr fontId="2"/>
  </si>
  <si>
    <t>都道府県名</t>
    <rPh sb="0" eb="4">
      <t>トドウフケン</t>
    </rPh>
    <rPh sb="4" eb="5">
      <t>メイ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</si>
  <si>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</si>
  <si>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</si>
  <si>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</si>
  <si>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</si>
  <si>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</si>
  <si>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フリガナは半角カタカナ</t>
    <rPh sb="5" eb="7">
      <t>ハンカク</t>
    </rPh>
    <phoneticPr fontId="2"/>
  </si>
  <si>
    <t>JAAF-ID</t>
    <phoneticPr fontId="2"/>
  </si>
  <si>
    <t>団体名</t>
    <rPh sb="0" eb="2">
      <t>ダンタイ</t>
    </rPh>
    <rPh sb="2" eb="3">
      <t>メイ</t>
    </rPh>
    <phoneticPr fontId="2"/>
  </si>
  <si>
    <t>人</t>
    <rPh sb="0" eb="1">
      <t>ジン</t>
    </rPh>
    <phoneticPr fontId="2"/>
  </si>
  <si>
    <t>出場種目</t>
    <rPh sb="0" eb="2">
      <t>シュツジョウ</t>
    </rPh>
    <rPh sb="2" eb="4">
      <t>シュモク</t>
    </rPh>
    <phoneticPr fontId="2"/>
  </si>
  <si>
    <t>令和6年月日</t>
    <rPh sb="0" eb="2">
      <t>レイワ</t>
    </rPh>
    <rPh sb="3" eb="4">
      <t>ネン</t>
    </rPh>
    <rPh sb="4" eb="5">
      <t>ガツ</t>
    </rPh>
    <rPh sb="5" eb="6">
      <t>ニチ</t>
    </rPh>
    <phoneticPr fontId="2"/>
  </si>
  <si>
    <t>中学2･高校3･一般4</t>
    <rPh sb="0" eb="2">
      <t>チュウガク</t>
    </rPh>
    <rPh sb="4" eb="6">
      <t>コウコウ</t>
    </rPh>
    <rPh sb="8" eb="10">
      <t>イッパン</t>
    </rPh>
    <phoneticPr fontId="2"/>
  </si>
  <si>
    <t>001122233344455</t>
    <phoneticPr fontId="2"/>
  </si>
  <si>
    <t>記録</t>
    <rPh sb="0" eb="2">
      <t>キロク</t>
    </rPh>
    <phoneticPr fontId="2"/>
  </si>
  <si>
    <t>中里信立</t>
    <rPh sb="0" eb="2">
      <t>ナカザト</t>
    </rPh>
    <rPh sb="2" eb="3">
      <t>シン</t>
    </rPh>
    <rPh sb="3" eb="4">
      <t>リツ</t>
    </rPh>
    <phoneticPr fontId="2"/>
  </si>
  <si>
    <t>↓記入しない</t>
    <rPh sb="1" eb="3">
      <t>キニュウ</t>
    </rPh>
    <phoneticPr fontId="2"/>
  </si>
  <si>
    <t>中学男子110mH(0.914m)</t>
  </si>
  <si>
    <t>中学男子砲丸投(5.000kg)</t>
  </si>
  <si>
    <t>高校男子砲丸投(6.000kg)</t>
  </si>
  <si>
    <t>中学女子100mH(0.762m)</t>
  </si>
  <si>
    <t>中学女子砲丸投(2.721kg)</t>
  </si>
  <si>
    <t>令和7年月日</t>
    <rPh sb="0" eb="2">
      <t>レイワ</t>
    </rPh>
    <rPh sb="3" eb="4">
      <t>ネン</t>
    </rPh>
    <rPh sb="4" eb="5">
      <t>ガツ</t>
    </rPh>
    <rPh sb="5" eb="6">
      <t>ニチ</t>
    </rPh>
    <phoneticPr fontId="2"/>
  </si>
  <si>
    <t>↓E63に記入</t>
    <rPh sb="5" eb="7">
      <t>キニュウ</t>
    </rPh>
    <phoneticPr fontId="2"/>
  </si>
  <si>
    <t>↑ナンバーは必ず入れてください</t>
    <rPh sb="6" eb="7">
      <t>カナラ</t>
    </rPh>
    <rPh sb="8" eb="9">
      <t>イ</t>
    </rPh>
    <phoneticPr fontId="2"/>
  </si>
  <si>
    <t>さいたま市民スポーツ大会兼第２４回陸上競技選手権大会【短距離の部】</t>
    <rPh sb="4" eb="6">
      <t>シミン</t>
    </rPh>
    <rPh sb="10" eb="12">
      <t>タイカイ</t>
    </rPh>
    <rPh sb="12" eb="13">
      <t>ケン</t>
    </rPh>
    <rPh sb="13" eb="14">
      <t>ダイ</t>
    </rPh>
    <rPh sb="16" eb="17">
      <t>カイ</t>
    </rPh>
    <rPh sb="17" eb="19">
      <t>リクジョウ</t>
    </rPh>
    <rPh sb="19" eb="21">
      <t>キョウギ</t>
    </rPh>
    <rPh sb="21" eb="24">
      <t>センシュケン</t>
    </rPh>
    <rPh sb="24" eb="26">
      <t>タイカイ</t>
    </rPh>
    <rPh sb="27" eb="30">
      <t>タンキョリ</t>
    </rPh>
    <rPh sb="31" eb="32">
      <t>ブ</t>
    </rPh>
    <phoneticPr fontId="2"/>
  </si>
  <si>
    <t>小学1･中学2･高校3･一般4</t>
    <rPh sb="0" eb="2">
      <t>ショウガク</t>
    </rPh>
    <rPh sb="4" eb="6">
      <t>チュウガク</t>
    </rPh>
    <rPh sb="8" eb="10">
      <t>コウコウ</t>
    </rPh>
    <rPh sb="12" eb="14">
      <t>イッパン</t>
    </rPh>
    <phoneticPr fontId="2"/>
  </si>
  <si>
    <t>男子リレー</t>
    <rPh sb="0" eb="2">
      <t>ダンシ</t>
    </rPh>
    <phoneticPr fontId="2"/>
  </si>
  <si>
    <t>女子リレー</t>
    <rPh sb="0" eb="2">
      <t>ジョシ</t>
    </rPh>
    <phoneticPr fontId="2"/>
  </si>
  <si>
    <t>小学6年男子100m</t>
  </si>
  <si>
    <t>小学6年男子走幅跳</t>
  </si>
  <si>
    <t>小学6年女子100m</t>
  </si>
  <si>
    <t>小学6年女子走幅跳</t>
  </si>
  <si>
    <t>中学男子100m</t>
  </si>
  <si>
    <t>中学男子4X100mR</t>
  </si>
  <si>
    <t>中学男子走高跳</t>
  </si>
  <si>
    <t>中学男子棒高跳</t>
  </si>
  <si>
    <t>中学男子走幅跳</t>
  </si>
  <si>
    <t>中学女子100m</t>
  </si>
  <si>
    <t>中学女子4X100mR</t>
  </si>
  <si>
    <t>中学女子走高跳</t>
  </si>
  <si>
    <t>中学女子棒高跳</t>
  </si>
  <si>
    <t>中学女子走幅跳</t>
  </si>
  <si>
    <t>一般男子100m</t>
  </si>
  <si>
    <t>一般男子110mH(1.067m)</t>
  </si>
  <si>
    <t>一般男子4X100mR</t>
  </si>
  <si>
    <t>一般男子走高跳</t>
  </si>
  <si>
    <t>一般男子棒高跳</t>
  </si>
  <si>
    <t>一般男子走幅跳</t>
  </si>
  <si>
    <t>一般男子砲丸投(7.260kg)</t>
  </si>
  <si>
    <t>一般女子100m</t>
  </si>
  <si>
    <t>一般女子100mH(0.838m)</t>
  </si>
  <si>
    <t>一般女子4X100mR</t>
  </si>
  <si>
    <t>一般女子走高跳</t>
  </si>
  <si>
    <t>一般女子棒高跳</t>
  </si>
  <si>
    <t>一般女子走幅跳</t>
  </si>
  <si>
    <t>一般女子砲丸投(4.000kg)</t>
  </si>
  <si>
    <t>リレー</t>
    <phoneticPr fontId="2"/>
  </si>
  <si>
    <t>チーム</t>
    <phoneticPr fontId="2"/>
  </si>
  <si>
    <t>合計</t>
    <rPh sb="0" eb="2">
      <t>ゴウケイ</t>
    </rPh>
    <phoneticPr fontId="2"/>
  </si>
  <si>
    <t>出場種目(確認用)</t>
    <rPh sb="0" eb="2">
      <t>シュツジョウ</t>
    </rPh>
    <rPh sb="2" eb="4">
      <t>シュモク</t>
    </rPh>
    <rPh sb="5" eb="7">
      <t>カクニン</t>
    </rPh>
    <rPh sb="7" eb="8">
      <t>ヨウ</t>
    </rPh>
    <phoneticPr fontId="2"/>
  </si>
  <si>
    <t>1m40</t>
    <phoneticPr fontId="2"/>
  </si>
  <si>
    <t>12m70</t>
    <phoneticPr fontId="2"/>
  </si>
  <si>
    <t>山田</t>
    <rPh sb="0" eb="2">
      <t>ヤマダ</t>
    </rPh>
    <phoneticPr fontId="2"/>
  </si>
  <si>
    <t>一郎</t>
    <rPh sb="0" eb="2">
      <t>イチロウ</t>
    </rPh>
    <phoneticPr fontId="2"/>
  </si>
  <si>
    <t>ﾔﾏﾀﾞ</t>
  </si>
  <si>
    <t>ｲﾁﾛｳ</t>
  </si>
  <si>
    <t>二郎</t>
    <rPh sb="0" eb="2">
      <t>ジロウ</t>
    </rPh>
    <phoneticPr fontId="2"/>
  </si>
  <si>
    <t>ｽｽﾞｷ</t>
  </si>
  <si>
    <t>ｼﾞﾛｳ</t>
  </si>
  <si>
    <t>田中</t>
    <rPh sb="0" eb="2">
      <t>タナカ</t>
    </rPh>
    <phoneticPr fontId="2"/>
  </si>
  <si>
    <t>松子</t>
    <rPh sb="0" eb="1">
      <t>マツ</t>
    </rPh>
    <rPh sb="1" eb="2">
      <t>コ</t>
    </rPh>
    <phoneticPr fontId="2"/>
  </si>
  <si>
    <t>ﾀﾅｶ</t>
  </si>
  <si>
    <t>ﾏﾂｺ</t>
  </si>
  <si>
    <t>佐藤</t>
    <rPh sb="0" eb="2">
      <t>サトウ</t>
    </rPh>
    <phoneticPr fontId="2"/>
  </si>
  <si>
    <t>竹子</t>
    <rPh sb="0" eb="2">
      <t>タケコ</t>
    </rPh>
    <phoneticPr fontId="2"/>
  </si>
  <si>
    <t>ｻﾄｳ</t>
  </si>
  <si>
    <t>ﾀｹｺ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</si>
</sst>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.05000000000000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0.050000000000001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FF0000"/>
      <name val="ＭＳ 明朝"/>
      <family val="1"/>
      <charset val="128"/>
    </font>
    <font>
      <sz val="10.050000000000001"/>
      <color rgb="FFFF0000"/>
      <name val="ＭＳ 明朝"/>
      <family val="1"/>
      <charset val="128"/>
    </font>
    <font>
      <sz val="9"/>
      <color rgb="FF444444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double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5" fillId="0" borderId="0" xfId="0" applyNumberFormat="1" applyFont="1"/>
    <xf numFmtId="49" fontId="4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left"/>
    </xf>
    <xf numFmtId="38" fontId="4" fillId="0" borderId="1" xfId="1" applyFont="1" applyBorder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19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49" fontId="5" fillId="0" borderId="1" xfId="0" applyNumberFormat="1" applyFont="1" applyBorder="1"/>
    <xf numFmtId="49" fontId="10" fillId="0" borderId="21" xfId="0" applyNumberFormat="1" applyFont="1" applyBorder="1" applyAlignment="1">
      <alignment horizontal="center" vertical="center"/>
    </xf>
    <xf numFmtId="0" fontId="0" fillId="0" borderId="0" xfId="0" applyAlignment="1">
      <alignment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38" fontId="0" fillId="0" borderId="0" xfId="0" applyNumberFormat="1"/>
    <xf numFmtId="0" fontId="0" fillId="0" borderId="0" xfId="0" applyAlignment="1">
      <alignment horizontal="right"/>
    </xf>
    <xf numFmtId="0" fontId="3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3" borderId="31" xfId="0" applyFill="1" applyBorder="1" applyAlignment="1">
      <alignment horizontal="center"/>
    </xf>
    <xf numFmtId="0" fontId="0" fillId="4" borderId="21" xfId="0" applyFill="1" applyBorder="1"/>
    <xf numFmtId="0" fontId="0" fillId="0" borderId="20" xfId="0" applyBorder="1" applyAlignment="1">
      <alignment horizontal="center"/>
    </xf>
    <xf numFmtId="0" fontId="12" fillId="0" borderId="0" xfId="0" applyFont="1"/>
    <xf numFmtId="0" fontId="0" fillId="2" borderId="3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shrinkToFit="1"/>
    </xf>
    <xf numFmtId="0" fontId="0" fillId="0" borderId="1" xfId="0" applyBorder="1"/>
    <xf numFmtId="0" fontId="5" fillId="0" borderId="1" xfId="0" applyFont="1" applyBorder="1"/>
    <xf numFmtId="38" fontId="4" fillId="0" borderId="0" xfId="1" applyFont="1" applyBorder="1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49" fontId="13" fillId="0" borderId="0" xfId="0" applyNumberFormat="1" applyFont="1"/>
    <xf numFmtId="0" fontId="0" fillId="4" borderId="32" xfId="0" applyFill="1" applyBorder="1"/>
    <xf numFmtId="0" fontId="0" fillId="0" borderId="33" xfId="0" applyBorder="1" applyAlignment="1">
      <alignment horizontal="center"/>
    </xf>
    <xf numFmtId="0" fontId="0" fillId="4" borderId="34" xfId="0" applyFill="1" applyBorder="1"/>
    <xf numFmtId="0" fontId="0" fillId="0" borderId="35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49" fontId="0" fillId="0" borderId="38" xfId="0" applyNumberFormat="1" applyBorder="1" applyAlignment="1">
      <alignment horizontal="right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4" fillId="5" borderId="0" xfId="0" applyFont="1" applyFill="1"/>
    <xf numFmtId="0" fontId="14" fillId="5" borderId="39" xfId="0" applyFont="1" applyFill="1" applyBorder="1"/>
    <xf numFmtId="0" fontId="14" fillId="5" borderId="37" xfId="0" applyFont="1" applyFill="1" applyBorder="1"/>
    <xf numFmtId="38" fontId="4" fillId="0" borderId="40" xfId="1" applyFont="1" applyBorder="1" applyAlignment="1">
      <alignment horizontal="right"/>
    </xf>
    <xf numFmtId="0" fontId="4" fillId="0" borderId="40" xfId="0" applyFont="1" applyBorder="1"/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15" fillId="0" borderId="0" xfId="0" applyFont="1"/>
    <xf numFmtId="0" fontId="0" fillId="0" borderId="49" xfId="0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38" fontId="4" fillId="0" borderId="13" xfId="1" applyFont="1" applyBorder="1" applyAlignment="1">
      <alignment horizontal="right"/>
    </xf>
    <xf numFmtId="0" fontId="4" fillId="0" borderId="13" xfId="0" applyFont="1" applyBorder="1"/>
    <xf numFmtId="0" fontId="5" fillId="0" borderId="1" xfId="0" applyFont="1" applyBorder="1" applyAlignment="1">
      <alignment horizontal="center"/>
    </xf>
    <xf numFmtId="38" fontId="4" fillId="0" borderId="1" xfId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4" borderId="47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58" fontId="5" fillId="0" borderId="0" xfId="0" applyNumberFormat="1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4" fillId="0" borderId="13" xfId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38" fontId="4" fillId="0" borderId="40" xfId="1" applyFont="1" applyBorder="1" applyAlignment="1">
      <alignment horizontal="center"/>
    </xf>
    <xf numFmtId="38" fontId="4" fillId="0" borderId="0" xfId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72</xdr:row>
      <xdr:rowOff>43815</xdr:rowOff>
    </xdr:from>
    <xdr:to>
      <xdr:col>14</xdr:col>
      <xdr:colOff>826770</xdr:colOff>
      <xdr:row>73</xdr:row>
      <xdr:rowOff>165735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3802630-562C-32ED-99D7-9643C1294E2B}"/>
            </a:ext>
          </a:extLst>
        </xdr:cNvPr>
        <xdr:cNvSpPr/>
      </xdr:nvSpPr>
      <xdr:spPr>
        <a:xfrm>
          <a:off x="8667750" y="11313795"/>
          <a:ext cx="350520" cy="32766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228600</xdr:colOff>
      <xdr:row>54</xdr:row>
      <xdr:rowOff>99060</xdr:rowOff>
    </xdr:from>
    <xdr:to>
      <xdr:col>2</xdr:col>
      <xdr:colOff>1234440</xdr:colOff>
      <xdr:row>59</xdr:row>
      <xdr:rowOff>15240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AD5CDE-B3D7-CB48-45F8-B5F984560A88}"/>
            </a:ext>
          </a:extLst>
        </xdr:cNvPr>
        <xdr:cNvSpPr txBox="1"/>
      </xdr:nvSpPr>
      <xdr:spPr>
        <a:xfrm>
          <a:off x="320040" y="8382000"/>
          <a:ext cx="1356360" cy="678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小学・中学・高校・一般の種目違いに要注意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281940</xdr:colOff>
      <xdr:row>72</xdr:row>
      <xdr:rowOff>15240</xdr:rowOff>
    </xdr:from>
    <xdr:to>
      <xdr:col>14</xdr:col>
      <xdr:colOff>640080</xdr:colOff>
      <xdr:row>73</xdr:row>
      <xdr:rowOff>137160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53037AA-2239-18F8-DB7F-456FDD439457}"/>
            </a:ext>
          </a:extLst>
        </xdr:cNvPr>
        <xdr:cNvSpPr/>
      </xdr:nvSpPr>
      <xdr:spPr>
        <a:xfrm>
          <a:off x="8656320" y="11285220"/>
          <a:ext cx="358140" cy="32766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72</xdr:row>
      <xdr:rowOff>43815</xdr:rowOff>
    </xdr:from>
    <xdr:to>
      <xdr:col>14</xdr:col>
      <xdr:colOff>826770</xdr:colOff>
      <xdr:row>73</xdr:row>
      <xdr:rowOff>165735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4218628-05E1-4B1F-00A0-1E85A5F28F73}"/>
            </a:ext>
          </a:extLst>
        </xdr:cNvPr>
        <xdr:cNvSpPr/>
      </xdr:nvSpPr>
      <xdr:spPr>
        <a:xfrm>
          <a:off x="8667750" y="11313795"/>
          <a:ext cx="350520" cy="32766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807D8-1CBE-489D-9E9D-7E0B9389EE59}">
  <dimension ref="B1:Z80"/>
  <sheetViews>
    <sheetView tabSelected="1" view="pageBreakPreview" zoomScaleNormal="100" zoomScaleSheetLayoutView="100" workbookViewId="0">
      <selection activeCell="B1" sqref="B1"/>
    </sheetView>
  </sheetViews>
  <sheetFormatPr defaultRowHeight="12" x14ac:dyDescent="0.15"/>
  <cols>
    <col min="1" max="1" width="1.33203125" customWidth="1"/>
    <col min="2" max="2" width="5.109375" customWidth="1"/>
    <col min="3" max="3" width="20.109375" customWidth="1"/>
    <col min="4" max="4" width="1" customWidth="1"/>
    <col min="5" max="5" width="11.88671875" bestFit="1" customWidth="1"/>
    <col min="6" max="6" width="7.6640625" bestFit="1" customWidth="1"/>
    <col min="7" max="7" width="6.5546875" customWidth="1"/>
    <col min="8" max="11" width="10" customWidth="1"/>
    <col min="12" max="12" width="11.33203125" customWidth="1"/>
    <col min="13" max="13" width="6.109375" customWidth="1"/>
    <col min="14" max="14" width="8.33203125" customWidth="1"/>
    <col min="15" max="15" width="16.109375" customWidth="1"/>
    <col min="16" max="16" width="8.5546875" customWidth="1"/>
    <col min="17" max="17" width="14.109375" bestFit="1" customWidth="1"/>
    <col min="18" max="18" width="24.44140625" customWidth="1"/>
    <col min="19" max="19" width="3.33203125" customWidth="1"/>
    <col min="20" max="26" width="10" customWidth="1"/>
  </cols>
  <sheetData>
    <row r="1" spans="2:21" s="29" customFormat="1" ht="21" customHeight="1" x14ac:dyDescent="0.25">
      <c r="B1" s="33" t="s">
        <v>109</v>
      </c>
      <c r="C1" s="33"/>
      <c r="D1" s="33"/>
      <c r="E1" s="33"/>
      <c r="F1" s="33"/>
      <c r="G1" s="33"/>
      <c r="H1" s="33"/>
      <c r="I1" s="33"/>
      <c r="J1" s="33"/>
      <c r="K1" s="33"/>
      <c r="L1" s="112" t="s">
        <v>107</v>
      </c>
      <c r="M1" s="33"/>
      <c r="N1" s="75"/>
      <c r="O1" s="112" t="s">
        <v>100</v>
      </c>
      <c r="P1" s="33"/>
      <c r="Q1" s="33"/>
    </row>
    <row r="2" spans="2:21" ht="6" customHeight="1" thickBot="1" x14ac:dyDescent="0.2">
      <c r="Q2" s="12"/>
    </row>
    <row r="3" spans="2:21" s="1" customFormat="1" ht="13.2" thickTop="1" thickBot="1" x14ac:dyDescent="0.2">
      <c r="B3" s="71"/>
      <c r="C3" s="72" t="s">
        <v>65</v>
      </c>
      <c r="D3" s="34"/>
      <c r="E3" s="62" t="s">
        <v>14</v>
      </c>
      <c r="F3" s="16" t="s">
        <v>54</v>
      </c>
      <c r="G3" s="16" t="s">
        <v>6</v>
      </c>
      <c r="H3" s="20" t="s">
        <v>4</v>
      </c>
      <c r="I3" s="21" t="s">
        <v>5</v>
      </c>
      <c r="J3" s="20" t="s">
        <v>82</v>
      </c>
      <c r="K3" s="21" t="s">
        <v>83</v>
      </c>
      <c r="L3" s="16" t="s">
        <v>92</v>
      </c>
      <c r="M3" s="16" t="s">
        <v>0</v>
      </c>
      <c r="N3" s="22" t="s">
        <v>15</v>
      </c>
      <c r="O3" s="22" t="s">
        <v>144</v>
      </c>
      <c r="P3" s="22" t="s">
        <v>24</v>
      </c>
      <c r="Q3" s="86" t="s">
        <v>84</v>
      </c>
      <c r="R3" s="90" t="s">
        <v>91</v>
      </c>
    </row>
    <row r="4" spans="2:21" ht="12" customHeight="1" thickTop="1" thickBot="1" x14ac:dyDescent="0.3">
      <c r="B4" s="71"/>
      <c r="C4" s="70"/>
      <c r="D4" s="35"/>
      <c r="E4" s="63">
        <v>1</v>
      </c>
      <c r="F4" s="17"/>
      <c r="G4" s="17"/>
      <c r="H4" s="24"/>
      <c r="I4" s="26"/>
      <c r="J4" s="24"/>
      <c r="K4" s="26"/>
      <c r="L4" s="98">
        <f>E63</f>
        <v>0</v>
      </c>
      <c r="M4" s="17"/>
      <c r="N4" s="24"/>
      <c r="O4" s="101" t="str">
        <f>IF(N4="","",VLOOKUP(N4,$B$15:$Q$54,2))</f>
        <v/>
      </c>
      <c r="P4" s="24"/>
      <c r="Q4" s="87"/>
      <c r="R4" s="97"/>
      <c r="T4" s="61" t="s">
        <v>43</v>
      </c>
      <c r="U4" t="s">
        <v>80</v>
      </c>
    </row>
    <row r="5" spans="2:21" ht="12" customHeight="1" thickTop="1" x14ac:dyDescent="0.25">
      <c r="C5" t="s">
        <v>70</v>
      </c>
      <c r="D5" s="35"/>
      <c r="E5" s="64">
        <v>2</v>
      </c>
      <c r="F5" s="18"/>
      <c r="G5" s="18"/>
      <c r="H5" s="25"/>
      <c r="I5" s="27"/>
      <c r="J5" s="25"/>
      <c r="K5" s="27"/>
      <c r="L5" s="99">
        <f>$L$4</f>
        <v>0</v>
      </c>
      <c r="M5" s="18"/>
      <c r="N5" s="25"/>
      <c r="O5" s="102" t="str">
        <f t="shared" ref="O5:O59" si="0">IF(N5="","",VLOOKUP(N5,$B$15:$Q$54,2))</f>
        <v/>
      </c>
      <c r="P5" s="25"/>
      <c r="Q5" s="88"/>
      <c r="R5" s="97"/>
      <c r="T5" s="61"/>
      <c r="U5" t="s">
        <v>81</v>
      </c>
    </row>
    <row r="6" spans="2:21" ht="12" customHeight="1" x14ac:dyDescent="0.25">
      <c r="B6" t="s">
        <v>110</v>
      </c>
      <c r="D6" s="35"/>
      <c r="E6" s="64">
        <v>3</v>
      </c>
      <c r="F6" s="18"/>
      <c r="G6" s="18"/>
      <c r="H6" s="25"/>
      <c r="I6" s="27"/>
      <c r="J6" s="25"/>
      <c r="K6" s="27"/>
      <c r="L6" s="99">
        <f t="shared" ref="L6:L58" si="1">$L$4</f>
        <v>0</v>
      </c>
      <c r="M6" s="18"/>
      <c r="N6" s="25"/>
      <c r="O6" s="102" t="str">
        <f t="shared" si="0"/>
        <v/>
      </c>
      <c r="P6" s="25"/>
      <c r="Q6" s="88"/>
      <c r="R6" s="97"/>
      <c r="T6" s="61" t="s">
        <v>44</v>
      </c>
      <c r="U6" t="s">
        <v>41</v>
      </c>
    </row>
    <row r="7" spans="2:21" ht="12" customHeight="1" thickBot="1" x14ac:dyDescent="0.3">
      <c r="B7" s="35"/>
      <c r="C7" s="53"/>
      <c r="D7" s="35"/>
      <c r="E7" s="64">
        <v>4</v>
      </c>
      <c r="F7" s="18"/>
      <c r="G7" s="18"/>
      <c r="H7" s="25"/>
      <c r="I7" s="27"/>
      <c r="J7" s="25"/>
      <c r="K7" s="27"/>
      <c r="L7" s="99">
        <f t="shared" si="1"/>
        <v>0</v>
      </c>
      <c r="M7" s="18"/>
      <c r="N7" s="25"/>
      <c r="O7" s="102" t="str">
        <f t="shared" si="0"/>
        <v/>
      </c>
      <c r="P7" s="25"/>
      <c r="Q7" s="88"/>
      <c r="R7" s="97"/>
      <c r="T7" s="61" t="s">
        <v>45</v>
      </c>
      <c r="U7" t="s">
        <v>20</v>
      </c>
    </row>
    <row r="8" spans="2:21" ht="12" customHeight="1" x14ac:dyDescent="0.25">
      <c r="B8" s="121" t="s">
        <v>53</v>
      </c>
      <c r="C8" s="122"/>
      <c r="D8" s="35"/>
      <c r="E8" s="64">
        <v>5</v>
      </c>
      <c r="F8" s="18"/>
      <c r="G8" s="18"/>
      <c r="H8" s="25"/>
      <c r="I8" s="27"/>
      <c r="J8" s="25"/>
      <c r="K8" s="27"/>
      <c r="L8" s="99">
        <f t="shared" si="1"/>
        <v>0</v>
      </c>
      <c r="M8" s="18"/>
      <c r="N8" s="25"/>
      <c r="O8" s="102" t="str">
        <f t="shared" si="0"/>
        <v/>
      </c>
      <c r="P8" s="25"/>
      <c r="Q8" s="88"/>
      <c r="R8" s="97"/>
      <c r="T8" s="61" t="s">
        <v>46</v>
      </c>
      <c r="U8" t="s">
        <v>72</v>
      </c>
    </row>
    <row r="9" spans="2:21" ht="12" customHeight="1" x14ac:dyDescent="0.25">
      <c r="B9" s="73">
        <v>1</v>
      </c>
      <c r="C9" s="74" t="s">
        <v>38</v>
      </c>
      <c r="D9" s="35"/>
      <c r="E9" s="64">
        <v>6</v>
      </c>
      <c r="F9" s="18"/>
      <c r="G9" s="18"/>
      <c r="H9" s="25"/>
      <c r="I9" s="27"/>
      <c r="J9" s="25"/>
      <c r="K9" s="27"/>
      <c r="L9" s="99">
        <f t="shared" si="1"/>
        <v>0</v>
      </c>
      <c r="M9" s="18"/>
      <c r="N9" s="25"/>
      <c r="O9" s="102" t="str">
        <f t="shared" si="0"/>
        <v/>
      </c>
      <c r="P9" s="25"/>
      <c r="Q9" s="88"/>
      <c r="R9" s="97"/>
      <c r="T9" s="61" t="s">
        <v>47</v>
      </c>
      <c r="U9" t="s">
        <v>90</v>
      </c>
    </row>
    <row r="10" spans="2:21" ht="12" customHeight="1" x14ac:dyDescent="0.25">
      <c r="B10" s="92">
        <v>2</v>
      </c>
      <c r="C10" s="93" t="s">
        <v>39</v>
      </c>
      <c r="D10" s="35"/>
      <c r="E10" s="64">
        <v>7</v>
      </c>
      <c r="F10" s="18"/>
      <c r="G10" s="18"/>
      <c r="H10" s="25"/>
      <c r="I10" s="27"/>
      <c r="J10" s="25"/>
      <c r="K10" s="27"/>
      <c r="L10" s="99">
        <f t="shared" si="1"/>
        <v>0</v>
      </c>
      <c r="M10" s="18"/>
      <c r="N10" s="25"/>
      <c r="O10" s="102" t="str">
        <f t="shared" si="0"/>
        <v/>
      </c>
      <c r="P10" s="25"/>
      <c r="Q10" s="88"/>
      <c r="R10" s="97"/>
      <c r="T10" s="61" t="s">
        <v>85</v>
      </c>
      <c r="U10" t="s">
        <v>21</v>
      </c>
    </row>
    <row r="11" spans="2:21" ht="12" customHeight="1" x14ac:dyDescent="0.25">
      <c r="B11" s="73">
        <v>3</v>
      </c>
      <c r="C11" s="74" t="s">
        <v>111</v>
      </c>
      <c r="D11" s="35"/>
      <c r="E11" s="64">
        <v>8</v>
      </c>
      <c r="F11" s="18"/>
      <c r="G11" s="18"/>
      <c r="H11" s="25"/>
      <c r="I11" s="27"/>
      <c r="J11" s="25"/>
      <c r="K11" s="27"/>
      <c r="L11" s="99">
        <f t="shared" si="1"/>
        <v>0</v>
      </c>
      <c r="M11" s="18"/>
      <c r="N11" s="25"/>
      <c r="O11" s="102" t="str">
        <f t="shared" si="0"/>
        <v/>
      </c>
      <c r="P11" s="25"/>
      <c r="Q11" s="88"/>
      <c r="R11" s="97"/>
      <c r="T11" s="61" t="s">
        <v>86</v>
      </c>
      <c r="U11" t="s">
        <v>22</v>
      </c>
    </row>
    <row r="12" spans="2:21" ht="12" customHeight="1" thickBot="1" x14ac:dyDescent="0.3">
      <c r="B12" s="94">
        <v>4</v>
      </c>
      <c r="C12" s="95" t="s">
        <v>112</v>
      </c>
      <c r="D12" s="35"/>
      <c r="E12" s="64">
        <v>9</v>
      </c>
      <c r="F12" s="18"/>
      <c r="G12" s="18"/>
      <c r="H12" s="25"/>
      <c r="I12" s="27"/>
      <c r="J12" s="25"/>
      <c r="K12" s="27"/>
      <c r="L12" s="99">
        <f t="shared" si="1"/>
        <v>0</v>
      </c>
      <c r="M12" s="18"/>
      <c r="N12" s="25"/>
      <c r="O12" s="102" t="str">
        <f t="shared" si="0"/>
        <v/>
      </c>
      <c r="P12" s="25"/>
      <c r="Q12" s="88"/>
      <c r="R12" s="97"/>
      <c r="T12" s="61" t="s">
        <v>87</v>
      </c>
      <c r="U12" t="s">
        <v>71</v>
      </c>
    </row>
    <row r="13" spans="2:21" ht="12" customHeight="1" thickBot="1" x14ac:dyDescent="0.3">
      <c r="B13" s="35"/>
      <c r="C13" s="37"/>
      <c r="D13" s="35"/>
      <c r="E13" s="64">
        <v>10</v>
      </c>
      <c r="F13" s="18"/>
      <c r="G13" s="18"/>
      <c r="H13" s="25"/>
      <c r="I13" s="27"/>
      <c r="J13" s="25"/>
      <c r="K13" s="27"/>
      <c r="L13" s="99">
        <f t="shared" si="1"/>
        <v>0</v>
      </c>
      <c r="M13" s="18"/>
      <c r="N13" s="25"/>
      <c r="O13" s="102" t="str">
        <f t="shared" si="0"/>
        <v/>
      </c>
      <c r="P13" s="25"/>
      <c r="Q13" s="88"/>
      <c r="R13" s="97"/>
      <c r="T13" s="61" t="s">
        <v>88</v>
      </c>
      <c r="U13" t="s">
        <v>23</v>
      </c>
    </row>
    <row r="14" spans="2:21" ht="12" customHeight="1" x14ac:dyDescent="0.25">
      <c r="B14" s="66" t="s">
        <v>3</v>
      </c>
      <c r="C14" s="67" t="s">
        <v>1</v>
      </c>
      <c r="D14" s="35"/>
      <c r="E14" s="64">
        <v>11</v>
      </c>
      <c r="F14" s="18"/>
      <c r="G14" s="18"/>
      <c r="H14" s="25"/>
      <c r="I14" s="27"/>
      <c r="J14" s="25"/>
      <c r="K14" s="27"/>
      <c r="L14" s="99">
        <f t="shared" si="1"/>
        <v>0</v>
      </c>
      <c r="M14" s="18"/>
      <c r="N14" s="25"/>
      <c r="O14" s="102" t="str">
        <f t="shared" si="0"/>
        <v/>
      </c>
      <c r="P14" s="25"/>
      <c r="Q14" s="88"/>
      <c r="R14" s="97"/>
      <c r="T14" s="61" t="s">
        <v>89</v>
      </c>
      <c r="U14" t="s">
        <v>25</v>
      </c>
    </row>
    <row r="15" spans="2:21" ht="12" customHeight="1" x14ac:dyDescent="0.25">
      <c r="B15" s="68">
        <v>1</v>
      </c>
      <c r="C15" s="69" t="s">
        <v>113</v>
      </c>
      <c r="D15" s="35"/>
      <c r="E15" s="64">
        <v>12</v>
      </c>
      <c r="F15" s="18"/>
      <c r="G15" s="18"/>
      <c r="H15" s="25"/>
      <c r="I15" s="27"/>
      <c r="J15" s="25"/>
      <c r="K15" s="27"/>
      <c r="L15" s="99">
        <f t="shared" si="1"/>
        <v>0</v>
      </c>
      <c r="M15" s="18"/>
      <c r="N15" s="25"/>
      <c r="O15" s="102" t="str">
        <f t="shared" si="0"/>
        <v/>
      </c>
      <c r="P15" s="25"/>
      <c r="Q15" s="88"/>
      <c r="R15" s="97"/>
      <c r="U15" t="s">
        <v>40</v>
      </c>
    </row>
    <row r="16" spans="2:21" ht="12" customHeight="1" x14ac:dyDescent="0.25">
      <c r="B16" s="68">
        <v>2</v>
      </c>
      <c r="C16" s="69"/>
      <c r="D16" s="35"/>
      <c r="E16" s="64">
        <v>13</v>
      </c>
      <c r="F16" s="18"/>
      <c r="G16" s="18"/>
      <c r="H16" s="25"/>
      <c r="I16" s="27"/>
      <c r="J16" s="25"/>
      <c r="K16" s="27"/>
      <c r="L16" s="99">
        <f t="shared" si="1"/>
        <v>0</v>
      </c>
      <c r="M16" s="18"/>
      <c r="N16" s="25"/>
      <c r="O16" s="102" t="str">
        <f t="shared" si="0"/>
        <v/>
      </c>
      <c r="P16" s="25"/>
      <c r="Q16" s="88"/>
      <c r="R16" s="97"/>
      <c r="U16" t="s">
        <v>26</v>
      </c>
    </row>
    <row r="17" spans="2:21" ht="12" customHeight="1" x14ac:dyDescent="0.25">
      <c r="B17" s="68">
        <v>3</v>
      </c>
      <c r="C17" s="69" t="s">
        <v>114</v>
      </c>
      <c r="D17" s="35"/>
      <c r="E17" s="64">
        <v>14</v>
      </c>
      <c r="F17" s="18"/>
      <c r="G17" s="18"/>
      <c r="H17" s="25"/>
      <c r="I17" s="27"/>
      <c r="J17" s="25"/>
      <c r="K17" s="27"/>
      <c r="L17" s="99">
        <f t="shared" si="1"/>
        <v>0</v>
      </c>
      <c r="M17" s="18"/>
      <c r="N17" s="25"/>
      <c r="O17" s="102" t="str">
        <f t="shared" si="0"/>
        <v/>
      </c>
      <c r="P17" s="25"/>
      <c r="Q17" s="88"/>
      <c r="R17" s="97"/>
      <c r="U17" t="s">
        <v>52</v>
      </c>
    </row>
    <row r="18" spans="2:21" ht="12" customHeight="1" x14ac:dyDescent="0.25">
      <c r="B18" s="68">
        <v>4</v>
      </c>
      <c r="C18" s="69" t="s">
        <v>115</v>
      </c>
      <c r="D18" s="35"/>
      <c r="E18" s="64">
        <v>15</v>
      </c>
      <c r="F18" s="18"/>
      <c r="G18" s="18"/>
      <c r="H18" s="25"/>
      <c r="I18" s="27"/>
      <c r="J18" s="25"/>
      <c r="K18" s="27"/>
      <c r="L18" s="99">
        <f t="shared" si="1"/>
        <v>0</v>
      </c>
      <c r="M18" s="18"/>
      <c r="N18" s="25"/>
      <c r="O18" s="102" t="str">
        <f t="shared" si="0"/>
        <v/>
      </c>
      <c r="P18" s="25"/>
      <c r="Q18" s="88"/>
      <c r="R18" s="97"/>
      <c r="U18" t="s">
        <v>27</v>
      </c>
    </row>
    <row r="19" spans="2:21" ht="12" customHeight="1" x14ac:dyDescent="0.25">
      <c r="B19" s="68">
        <v>5</v>
      </c>
      <c r="C19" s="69"/>
      <c r="D19" s="35"/>
      <c r="E19" s="64">
        <v>16</v>
      </c>
      <c r="F19" s="18"/>
      <c r="G19" s="18"/>
      <c r="H19" s="25"/>
      <c r="I19" s="27"/>
      <c r="J19" s="25"/>
      <c r="K19" s="27"/>
      <c r="L19" s="99">
        <f t="shared" si="1"/>
        <v>0</v>
      </c>
      <c r="M19" s="18"/>
      <c r="N19" s="25"/>
      <c r="O19" s="102" t="str">
        <f t="shared" si="0"/>
        <v/>
      </c>
      <c r="P19" s="25"/>
      <c r="Q19" s="88"/>
      <c r="R19" s="97"/>
    </row>
    <row r="20" spans="2:21" ht="12" customHeight="1" x14ac:dyDescent="0.25">
      <c r="B20" s="68">
        <v>6</v>
      </c>
      <c r="C20" s="69" t="s">
        <v>116</v>
      </c>
      <c r="D20" s="35"/>
      <c r="E20" s="64">
        <v>17</v>
      </c>
      <c r="F20" s="18"/>
      <c r="G20" s="18"/>
      <c r="H20" s="25"/>
      <c r="I20" s="27"/>
      <c r="J20" s="25"/>
      <c r="K20" s="27"/>
      <c r="L20" s="99">
        <f t="shared" si="1"/>
        <v>0</v>
      </c>
      <c r="M20" s="18"/>
      <c r="N20" s="25"/>
      <c r="O20" s="102" t="str">
        <f t="shared" si="0"/>
        <v/>
      </c>
      <c r="P20" s="25"/>
      <c r="Q20" s="88"/>
      <c r="R20" s="97"/>
      <c r="S20" s="37"/>
    </row>
    <row r="21" spans="2:21" ht="12" customHeight="1" x14ac:dyDescent="0.25">
      <c r="B21" s="68">
        <v>7</v>
      </c>
      <c r="C21" s="69" t="s">
        <v>117</v>
      </c>
      <c r="D21" s="35"/>
      <c r="E21" s="64">
        <v>18</v>
      </c>
      <c r="F21" s="18"/>
      <c r="G21" s="18"/>
      <c r="H21" s="25"/>
      <c r="I21" s="27"/>
      <c r="J21" s="25"/>
      <c r="K21" s="27"/>
      <c r="L21" s="99">
        <f t="shared" si="1"/>
        <v>0</v>
      </c>
      <c r="M21" s="18"/>
      <c r="N21" s="25"/>
      <c r="O21" s="102" t="str">
        <f t="shared" si="0"/>
        <v/>
      </c>
      <c r="P21" s="25"/>
      <c r="Q21" s="88"/>
      <c r="R21" s="97"/>
      <c r="S21" s="37"/>
    </row>
    <row r="22" spans="2:21" ht="12" customHeight="1" x14ac:dyDescent="0.25">
      <c r="B22" s="68">
        <v>8</v>
      </c>
      <c r="C22" s="69"/>
      <c r="D22" s="35"/>
      <c r="E22" s="64">
        <v>19</v>
      </c>
      <c r="F22" s="18"/>
      <c r="G22" s="18"/>
      <c r="H22" s="25"/>
      <c r="I22" s="27"/>
      <c r="J22" s="25"/>
      <c r="K22" s="27"/>
      <c r="L22" s="99">
        <f t="shared" si="1"/>
        <v>0</v>
      </c>
      <c r="M22" s="18"/>
      <c r="N22" s="25"/>
      <c r="O22" s="102" t="str">
        <f t="shared" si="0"/>
        <v/>
      </c>
      <c r="P22" s="25"/>
      <c r="Q22" s="88"/>
      <c r="R22" s="97"/>
      <c r="S22" s="37"/>
    </row>
    <row r="23" spans="2:21" ht="12" customHeight="1" x14ac:dyDescent="0.25">
      <c r="B23" s="68">
        <v>9</v>
      </c>
      <c r="C23" s="69" t="s">
        <v>101</v>
      </c>
      <c r="D23" s="35"/>
      <c r="E23" s="64">
        <v>20</v>
      </c>
      <c r="F23" s="18"/>
      <c r="G23" s="18"/>
      <c r="H23" s="25"/>
      <c r="I23" s="27"/>
      <c r="J23" s="25"/>
      <c r="K23" s="27"/>
      <c r="L23" s="99">
        <f t="shared" si="1"/>
        <v>0</v>
      </c>
      <c r="M23" s="18"/>
      <c r="N23" s="25"/>
      <c r="O23" s="102" t="str">
        <f t="shared" si="0"/>
        <v/>
      </c>
      <c r="P23" s="25"/>
      <c r="Q23" s="88"/>
      <c r="R23" s="97"/>
      <c r="S23" s="37"/>
    </row>
    <row r="24" spans="2:21" ht="12" customHeight="1" x14ac:dyDescent="0.25">
      <c r="B24" s="68">
        <v>10</v>
      </c>
      <c r="C24" s="69" t="s">
        <v>118</v>
      </c>
      <c r="D24" s="35"/>
      <c r="E24" s="64">
        <v>21</v>
      </c>
      <c r="F24" s="18"/>
      <c r="G24" s="18"/>
      <c r="H24" s="25"/>
      <c r="I24" s="27"/>
      <c r="J24" s="25"/>
      <c r="K24" s="27"/>
      <c r="L24" s="99">
        <f t="shared" si="1"/>
        <v>0</v>
      </c>
      <c r="M24" s="18"/>
      <c r="N24" s="25"/>
      <c r="O24" s="102" t="str">
        <f t="shared" si="0"/>
        <v/>
      </c>
      <c r="P24" s="25"/>
      <c r="Q24" s="88"/>
      <c r="R24" s="97"/>
      <c r="S24" s="37"/>
    </row>
    <row r="25" spans="2:21" ht="12" customHeight="1" x14ac:dyDescent="0.25">
      <c r="B25" s="68">
        <v>11</v>
      </c>
      <c r="C25" s="69" t="s">
        <v>119</v>
      </c>
      <c r="D25" s="35"/>
      <c r="E25" s="64">
        <v>22</v>
      </c>
      <c r="F25" s="18"/>
      <c r="G25" s="18"/>
      <c r="H25" s="25"/>
      <c r="I25" s="27"/>
      <c r="J25" s="25"/>
      <c r="K25" s="27"/>
      <c r="L25" s="99">
        <f t="shared" si="1"/>
        <v>0</v>
      </c>
      <c r="M25" s="18"/>
      <c r="N25" s="25"/>
      <c r="O25" s="102" t="str">
        <f t="shared" si="0"/>
        <v/>
      </c>
      <c r="P25" s="25"/>
      <c r="Q25" s="88"/>
      <c r="R25" s="97"/>
      <c r="S25" s="37"/>
    </row>
    <row r="26" spans="2:21" ht="12" customHeight="1" x14ac:dyDescent="0.25">
      <c r="B26" s="68">
        <v>12</v>
      </c>
      <c r="C26" s="69" t="s">
        <v>120</v>
      </c>
      <c r="D26" s="35"/>
      <c r="E26" s="64">
        <v>23</v>
      </c>
      <c r="F26" s="18"/>
      <c r="G26" s="18"/>
      <c r="H26" s="25"/>
      <c r="I26" s="27"/>
      <c r="J26" s="25"/>
      <c r="K26" s="27"/>
      <c r="L26" s="99">
        <f t="shared" si="1"/>
        <v>0</v>
      </c>
      <c r="M26" s="18"/>
      <c r="N26" s="25"/>
      <c r="O26" s="102" t="str">
        <f t="shared" si="0"/>
        <v/>
      </c>
      <c r="P26" s="25"/>
      <c r="Q26" s="88"/>
      <c r="R26" s="97"/>
      <c r="S26" s="37"/>
    </row>
    <row r="27" spans="2:21" ht="12" customHeight="1" x14ac:dyDescent="0.25">
      <c r="B27" s="68">
        <v>13</v>
      </c>
      <c r="C27" s="69" t="s">
        <v>121</v>
      </c>
      <c r="D27" s="35"/>
      <c r="E27" s="64">
        <v>24</v>
      </c>
      <c r="F27" s="18"/>
      <c r="G27" s="18"/>
      <c r="H27" s="25"/>
      <c r="I27" s="27"/>
      <c r="J27" s="25"/>
      <c r="K27" s="27"/>
      <c r="L27" s="99">
        <f t="shared" si="1"/>
        <v>0</v>
      </c>
      <c r="M27" s="18"/>
      <c r="N27" s="25"/>
      <c r="O27" s="102" t="str">
        <f t="shared" si="0"/>
        <v/>
      </c>
      <c r="P27" s="25"/>
      <c r="Q27" s="88"/>
      <c r="R27" s="97"/>
      <c r="S27" s="37"/>
    </row>
    <row r="28" spans="2:21" ht="12" customHeight="1" x14ac:dyDescent="0.25">
      <c r="B28" s="68">
        <v>14</v>
      </c>
      <c r="C28" s="69" t="s">
        <v>102</v>
      </c>
      <c r="D28" s="35"/>
      <c r="E28" s="64">
        <v>25</v>
      </c>
      <c r="F28" s="18"/>
      <c r="G28" s="18"/>
      <c r="H28" s="25"/>
      <c r="I28" s="27"/>
      <c r="J28" s="25"/>
      <c r="K28" s="27"/>
      <c r="L28" s="99">
        <f t="shared" si="1"/>
        <v>0</v>
      </c>
      <c r="M28" s="18"/>
      <c r="N28" s="25"/>
      <c r="O28" s="102" t="str">
        <f t="shared" si="0"/>
        <v/>
      </c>
      <c r="P28" s="25"/>
      <c r="Q28" s="88"/>
      <c r="R28" s="97"/>
      <c r="S28" s="37"/>
    </row>
    <row r="29" spans="2:21" ht="12" customHeight="1" x14ac:dyDescent="0.25">
      <c r="B29" s="68">
        <v>15</v>
      </c>
      <c r="C29" s="69" t="s">
        <v>122</v>
      </c>
      <c r="D29" s="35"/>
      <c r="E29" s="64">
        <v>26</v>
      </c>
      <c r="F29" s="18"/>
      <c r="G29" s="18"/>
      <c r="H29" s="25"/>
      <c r="I29" s="27"/>
      <c r="J29" s="25"/>
      <c r="K29" s="27"/>
      <c r="L29" s="99">
        <f t="shared" si="1"/>
        <v>0</v>
      </c>
      <c r="M29" s="18"/>
      <c r="N29" s="25"/>
      <c r="O29" s="102" t="str">
        <f t="shared" si="0"/>
        <v/>
      </c>
      <c r="P29" s="25"/>
      <c r="Q29" s="88"/>
      <c r="R29" s="97"/>
      <c r="S29" s="37"/>
    </row>
    <row r="30" spans="2:21" ht="12" customHeight="1" x14ac:dyDescent="0.25">
      <c r="B30" s="68">
        <v>16</v>
      </c>
      <c r="C30" s="69"/>
      <c r="D30" s="35"/>
      <c r="E30" s="64">
        <v>27</v>
      </c>
      <c r="F30" s="18"/>
      <c r="G30" s="18"/>
      <c r="H30" s="25"/>
      <c r="I30" s="27"/>
      <c r="J30" s="25"/>
      <c r="K30" s="27"/>
      <c r="L30" s="99">
        <f t="shared" si="1"/>
        <v>0</v>
      </c>
      <c r="M30" s="18"/>
      <c r="N30" s="25"/>
      <c r="O30" s="102" t="str">
        <f t="shared" si="0"/>
        <v/>
      </c>
      <c r="P30" s="25"/>
      <c r="Q30" s="88"/>
      <c r="R30" s="97"/>
      <c r="S30" s="37"/>
    </row>
    <row r="31" spans="2:21" ht="12" customHeight="1" x14ac:dyDescent="0.25">
      <c r="B31" s="68">
        <v>17</v>
      </c>
      <c r="C31" s="69" t="s">
        <v>104</v>
      </c>
      <c r="D31" s="35"/>
      <c r="E31" s="64">
        <v>28</v>
      </c>
      <c r="F31" s="18"/>
      <c r="G31" s="18"/>
      <c r="H31" s="25"/>
      <c r="I31" s="27"/>
      <c r="J31" s="25"/>
      <c r="K31" s="27"/>
      <c r="L31" s="99">
        <f t="shared" si="1"/>
        <v>0</v>
      </c>
      <c r="M31" s="18"/>
      <c r="N31" s="25"/>
      <c r="O31" s="102" t="str">
        <f t="shared" si="0"/>
        <v/>
      </c>
      <c r="P31" s="25"/>
      <c r="Q31" s="88"/>
      <c r="R31" s="97"/>
      <c r="S31" s="37"/>
    </row>
    <row r="32" spans="2:21" ht="12" customHeight="1" x14ac:dyDescent="0.25">
      <c r="B32" s="68">
        <v>18</v>
      </c>
      <c r="C32" s="69" t="s">
        <v>123</v>
      </c>
      <c r="D32" s="35"/>
      <c r="E32" s="64">
        <v>29</v>
      </c>
      <c r="F32" s="18"/>
      <c r="G32" s="18"/>
      <c r="H32" s="25"/>
      <c r="I32" s="27"/>
      <c r="J32" s="25"/>
      <c r="K32" s="27"/>
      <c r="L32" s="99">
        <f t="shared" si="1"/>
        <v>0</v>
      </c>
      <c r="M32" s="18"/>
      <c r="N32" s="25"/>
      <c r="O32" s="102" t="str">
        <f t="shared" si="0"/>
        <v/>
      </c>
      <c r="P32" s="25"/>
      <c r="Q32" s="88"/>
      <c r="R32" s="97"/>
      <c r="S32" s="37"/>
    </row>
    <row r="33" spans="2:19" ht="12" customHeight="1" x14ac:dyDescent="0.25">
      <c r="B33" s="68">
        <v>19</v>
      </c>
      <c r="C33" s="69" t="s">
        <v>124</v>
      </c>
      <c r="D33" s="35"/>
      <c r="E33" s="64">
        <v>30</v>
      </c>
      <c r="F33" s="18"/>
      <c r="G33" s="18"/>
      <c r="H33" s="25"/>
      <c r="I33" s="27"/>
      <c r="J33" s="25"/>
      <c r="K33" s="27"/>
      <c r="L33" s="99">
        <f t="shared" si="1"/>
        <v>0</v>
      </c>
      <c r="M33" s="18"/>
      <c r="N33" s="25"/>
      <c r="O33" s="102" t="str">
        <f t="shared" si="0"/>
        <v/>
      </c>
      <c r="P33" s="25"/>
      <c r="Q33" s="88"/>
      <c r="R33" s="97"/>
    </row>
    <row r="34" spans="2:19" ht="12" customHeight="1" x14ac:dyDescent="0.25">
      <c r="B34" s="68">
        <v>20</v>
      </c>
      <c r="C34" s="69" t="s">
        <v>125</v>
      </c>
      <c r="D34" s="35"/>
      <c r="E34" s="64">
        <v>31</v>
      </c>
      <c r="F34" s="18"/>
      <c r="G34" s="18"/>
      <c r="H34" s="25"/>
      <c r="I34" s="27"/>
      <c r="J34" s="25"/>
      <c r="K34" s="27"/>
      <c r="L34" s="99">
        <f t="shared" si="1"/>
        <v>0</v>
      </c>
      <c r="M34" s="18"/>
      <c r="N34" s="25"/>
      <c r="O34" s="102" t="str">
        <f t="shared" si="0"/>
        <v/>
      </c>
      <c r="P34" s="25"/>
      <c r="Q34" s="88"/>
      <c r="R34" s="97"/>
      <c r="S34" s="37"/>
    </row>
    <row r="35" spans="2:19" ht="12" customHeight="1" x14ac:dyDescent="0.25">
      <c r="B35" s="68">
        <v>21</v>
      </c>
      <c r="C35" s="69" t="s">
        <v>126</v>
      </c>
      <c r="D35" s="35"/>
      <c r="E35" s="64">
        <v>32</v>
      </c>
      <c r="F35" s="18"/>
      <c r="G35" s="18"/>
      <c r="H35" s="25"/>
      <c r="I35" s="27"/>
      <c r="J35" s="25"/>
      <c r="K35" s="27"/>
      <c r="L35" s="99">
        <f t="shared" si="1"/>
        <v>0</v>
      </c>
      <c r="M35" s="18"/>
      <c r="N35" s="25"/>
      <c r="O35" s="102" t="str">
        <f t="shared" si="0"/>
        <v/>
      </c>
      <c r="P35" s="25"/>
      <c r="Q35" s="88"/>
      <c r="R35" s="97"/>
      <c r="S35" s="37"/>
    </row>
    <row r="36" spans="2:19" ht="12" customHeight="1" x14ac:dyDescent="0.25">
      <c r="B36" s="68">
        <v>22</v>
      </c>
      <c r="C36" s="69" t="s">
        <v>105</v>
      </c>
      <c r="D36" s="35"/>
      <c r="E36" s="64">
        <v>33</v>
      </c>
      <c r="F36" s="18"/>
      <c r="G36" s="18"/>
      <c r="H36" s="25"/>
      <c r="I36" s="27"/>
      <c r="J36" s="25"/>
      <c r="K36" s="27"/>
      <c r="L36" s="99">
        <f t="shared" si="1"/>
        <v>0</v>
      </c>
      <c r="M36" s="18"/>
      <c r="N36" s="25"/>
      <c r="O36" s="102" t="str">
        <f t="shared" si="0"/>
        <v/>
      </c>
      <c r="P36" s="25"/>
      <c r="Q36" s="88"/>
      <c r="R36" s="97"/>
      <c r="S36" s="37"/>
    </row>
    <row r="37" spans="2:19" ht="12" customHeight="1" x14ac:dyDescent="0.25">
      <c r="B37" s="68">
        <v>23</v>
      </c>
      <c r="C37" s="69" t="s">
        <v>127</v>
      </c>
      <c r="D37" s="35"/>
      <c r="E37" s="64">
        <v>34</v>
      </c>
      <c r="F37" s="18"/>
      <c r="G37" s="18"/>
      <c r="H37" s="25"/>
      <c r="I37" s="27"/>
      <c r="J37" s="25"/>
      <c r="K37" s="27"/>
      <c r="L37" s="99">
        <f t="shared" si="1"/>
        <v>0</v>
      </c>
      <c r="M37" s="18"/>
      <c r="N37" s="25"/>
      <c r="O37" s="102" t="str">
        <f t="shared" si="0"/>
        <v/>
      </c>
      <c r="P37" s="25"/>
      <c r="Q37" s="88"/>
      <c r="R37" s="97"/>
      <c r="S37" s="37"/>
    </row>
    <row r="38" spans="2:19" ht="12" customHeight="1" x14ac:dyDescent="0.25">
      <c r="B38" s="68">
        <v>24</v>
      </c>
      <c r="C38" s="69"/>
      <c r="D38" s="35"/>
      <c r="E38" s="64">
        <v>35</v>
      </c>
      <c r="F38" s="18"/>
      <c r="G38" s="18"/>
      <c r="H38" s="25"/>
      <c r="I38" s="27"/>
      <c r="J38" s="25"/>
      <c r="K38" s="27"/>
      <c r="L38" s="99">
        <f t="shared" si="1"/>
        <v>0</v>
      </c>
      <c r="M38" s="18"/>
      <c r="N38" s="25"/>
      <c r="O38" s="102" t="str">
        <f t="shared" si="0"/>
        <v/>
      </c>
      <c r="P38" s="25"/>
      <c r="Q38" s="88"/>
      <c r="R38" s="97"/>
      <c r="S38" s="37"/>
    </row>
    <row r="39" spans="2:19" ht="12" customHeight="1" x14ac:dyDescent="0.25">
      <c r="B39" s="68">
        <v>25</v>
      </c>
      <c r="C39" s="69"/>
      <c r="D39" s="35"/>
      <c r="E39" s="64">
        <v>36</v>
      </c>
      <c r="F39" s="18"/>
      <c r="G39" s="18"/>
      <c r="H39" s="25"/>
      <c r="I39" s="27"/>
      <c r="J39" s="25"/>
      <c r="K39" s="27"/>
      <c r="L39" s="99">
        <f t="shared" si="1"/>
        <v>0</v>
      </c>
      <c r="M39" s="18"/>
      <c r="N39" s="25"/>
      <c r="O39" s="102" t="str">
        <f t="shared" si="0"/>
        <v/>
      </c>
      <c r="P39" s="25"/>
      <c r="Q39" s="88"/>
      <c r="R39" s="97"/>
      <c r="S39" s="37"/>
    </row>
    <row r="40" spans="2:19" ht="12" customHeight="1" x14ac:dyDescent="0.25">
      <c r="B40" s="68">
        <v>26</v>
      </c>
      <c r="C40" s="69" t="s">
        <v>128</v>
      </c>
      <c r="D40" s="35"/>
      <c r="E40" s="64">
        <v>37</v>
      </c>
      <c r="F40" s="18"/>
      <c r="G40" s="18"/>
      <c r="H40" s="25"/>
      <c r="I40" s="27"/>
      <c r="J40" s="25"/>
      <c r="K40" s="27"/>
      <c r="L40" s="99">
        <f t="shared" si="1"/>
        <v>0</v>
      </c>
      <c r="M40" s="18"/>
      <c r="N40" s="25"/>
      <c r="O40" s="102" t="str">
        <f t="shared" si="0"/>
        <v/>
      </c>
      <c r="P40" s="25"/>
      <c r="Q40" s="88"/>
      <c r="R40" s="97"/>
      <c r="S40" s="37"/>
    </row>
    <row r="41" spans="2:19" ht="12" customHeight="1" x14ac:dyDescent="0.25">
      <c r="B41" s="68">
        <v>27</v>
      </c>
      <c r="C41" s="69" t="s">
        <v>129</v>
      </c>
      <c r="D41" s="35"/>
      <c r="E41" s="64">
        <v>38</v>
      </c>
      <c r="F41" s="18"/>
      <c r="G41" s="18"/>
      <c r="H41" s="25"/>
      <c r="I41" s="27"/>
      <c r="J41" s="25"/>
      <c r="K41" s="27"/>
      <c r="L41" s="99">
        <f t="shared" si="1"/>
        <v>0</v>
      </c>
      <c r="M41" s="18"/>
      <c r="N41" s="25"/>
      <c r="O41" s="102" t="str">
        <f t="shared" si="0"/>
        <v/>
      </c>
      <c r="P41" s="25"/>
      <c r="Q41" s="88"/>
      <c r="R41" s="97"/>
      <c r="S41" s="37"/>
    </row>
    <row r="42" spans="2:19" ht="12" customHeight="1" x14ac:dyDescent="0.25">
      <c r="B42" s="68">
        <v>28</v>
      </c>
      <c r="C42" s="69" t="s">
        <v>130</v>
      </c>
      <c r="D42" s="35"/>
      <c r="E42" s="64">
        <v>39</v>
      </c>
      <c r="F42" s="18"/>
      <c r="G42" s="18"/>
      <c r="H42" s="25"/>
      <c r="I42" s="27"/>
      <c r="J42" s="25"/>
      <c r="K42" s="27"/>
      <c r="L42" s="99">
        <f t="shared" si="1"/>
        <v>0</v>
      </c>
      <c r="M42" s="18"/>
      <c r="N42" s="25"/>
      <c r="O42" s="102" t="str">
        <f t="shared" si="0"/>
        <v/>
      </c>
      <c r="P42" s="25"/>
      <c r="Q42" s="88"/>
      <c r="R42" s="97"/>
      <c r="S42" s="37"/>
    </row>
    <row r="43" spans="2:19" ht="12" customHeight="1" x14ac:dyDescent="0.25">
      <c r="B43" s="76">
        <v>29</v>
      </c>
      <c r="C43" s="69" t="s">
        <v>131</v>
      </c>
      <c r="D43" s="35"/>
      <c r="E43" s="64">
        <v>40</v>
      </c>
      <c r="F43" s="18"/>
      <c r="G43" s="18"/>
      <c r="H43" s="25"/>
      <c r="I43" s="27"/>
      <c r="J43" s="25"/>
      <c r="K43" s="27"/>
      <c r="L43" s="99">
        <f t="shared" si="1"/>
        <v>0</v>
      </c>
      <c r="M43" s="18"/>
      <c r="N43" s="25"/>
      <c r="O43" s="102" t="str">
        <f t="shared" si="0"/>
        <v/>
      </c>
      <c r="P43" s="25"/>
      <c r="Q43" s="88"/>
      <c r="R43" s="97"/>
      <c r="S43" s="37"/>
    </row>
    <row r="44" spans="2:19" ht="12" customHeight="1" x14ac:dyDescent="0.25">
      <c r="B44" s="68">
        <v>30</v>
      </c>
      <c r="C44" s="113" t="s">
        <v>132</v>
      </c>
      <c r="D44" s="35"/>
      <c r="E44" s="64">
        <v>41</v>
      </c>
      <c r="F44" s="18"/>
      <c r="G44" s="18"/>
      <c r="H44" s="25"/>
      <c r="I44" s="27"/>
      <c r="J44" s="25"/>
      <c r="K44" s="27"/>
      <c r="L44" s="99">
        <f t="shared" si="1"/>
        <v>0</v>
      </c>
      <c r="M44" s="18"/>
      <c r="N44" s="25"/>
      <c r="O44" s="102" t="str">
        <f t="shared" si="0"/>
        <v/>
      </c>
      <c r="P44" s="25"/>
      <c r="Q44" s="88"/>
      <c r="R44" s="97"/>
      <c r="S44" s="37"/>
    </row>
    <row r="45" spans="2:19" ht="12" customHeight="1" x14ac:dyDescent="0.25">
      <c r="B45" s="68">
        <v>31</v>
      </c>
      <c r="C45" s="69" t="s">
        <v>103</v>
      </c>
      <c r="D45" s="35"/>
      <c r="E45" s="64">
        <v>42</v>
      </c>
      <c r="F45" s="18"/>
      <c r="G45" s="18"/>
      <c r="H45" s="25"/>
      <c r="I45" s="27"/>
      <c r="J45" s="25"/>
      <c r="K45" s="27"/>
      <c r="L45" s="99">
        <f t="shared" si="1"/>
        <v>0</v>
      </c>
      <c r="M45" s="18"/>
      <c r="N45" s="25"/>
      <c r="O45" s="102" t="str">
        <f t="shared" si="0"/>
        <v/>
      </c>
      <c r="P45" s="25"/>
      <c r="Q45" s="88"/>
      <c r="R45" s="97"/>
      <c r="S45" s="37"/>
    </row>
    <row r="46" spans="2:19" ht="12" customHeight="1" x14ac:dyDescent="0.25">
      <c r="B46" s="68">
        <v>32</v>
      </c>
      <c r="C46" s="69" t="s">
        <v>133</v>
      </c>
      <c r="D46" s="35"/>
      <c r="E46" s="64">
        <v>43</v>
      </c>
      <c r="F46" s="18"/>
      <c r="G46" s="18"/>
      <c r="H46" s="25"/>
      <c r="I46" s="27"/>
      <c r="J46" s="25"/>
      <c r="K46" s="27"/>
      <c r="L46" s="99">
        <f t="shared" si="1"/>
        <v>0</v>
      </c>
      <c r="M46" s="18"/>
      <c r="N46" s="25"/>
      <c r="O46" s="102" t="str">
        <f t="shared" si="0"/>
        <v/>
      </c>
      <c r="P46" s="25"/>
      <c r="Q46" s="88"/>
      <c r="R46" s="97"/>
      <c r="S46" s="37"/>
    </row>
    <row r="47" spans="2:19" ht="12" customHeight="1" x14ac:dyDescent="0.25">
      <c r="B47" s="68">
        <v>33</v>
      </c>
      <c r="C47" s="69" t="s">
        <v>134</v>
      </c>
      <c r="D47" s="35"/>
      <c r="E47" s="64">
        <v>44</v>
      </c>
      <c r="F47" s="18"/>
      <c r="G47" s="18"/>
      <c r="H47" s="25"/>
      <c r="I47" s="27"/>
      <c r="J47" s="25"/>
      <c r="K47" s="27"/>
      <c r="L47" s="99">
        <f t="shared" si="1"/>
        <v>0</v>
      </c>
      <c r="M47" s="18"/>
      <c r="N47" s="25"/>
      <c r="O47" s="102" t="str">
        <f t="shared" si="0"/>
        <v/>
      </c>
      <c r="P47" s="25"/>
      <c r="Q47" s="88"/>
      <c r="R47" s="97"/>
      <c r="S47" s="37"/>
    </row>
    <row r="48" spans="2:19" ht="12" customHeight="1" x14ac:dyDescent="0.25">
      <c r="B48" s="68">
        <v>34</v>
      </c>
      <c r="C48" s="69"/>
      <c r="D48" s="35"/>
      <c r="E48" s="64">
        <v>45</v>
      </c>
      <c r="F48" s="18"/>
      <c r="G48" s="18"/>
      <c r="H48" s="25"/>
      <c r="I48" s="27"/>
      <c r="J48" s="25"/>
      <c r="K48" s="27"/>
      <c r="L48" s="99">
        <f t="shared" si="1"/>
        <v>0</v>
      </c>
      <c r="M48" s="18"/>
      <c r="N48" s="25"/>
      <c r="O48" s="102" t="str">
        <f t="shared" si="0"/>
        <v/>
      </c>
      <c r="P48" s="25"/>
      <c r="Q48" s="88"/>
      <c r="R48" s="97"/>
      <c r="S48" s="37"/>
    </row>
    <row r="49" spans="2:19" ht="12" customHeight="1" x14ac:dyDescent="0.25">
      <c r="B49" s="68">
        <v>35</v>
      </c>
      <c r="C49" s="69" t="s">
        <v>135</v>
      </c>
      <c r="D49" s="35"/>
      <c r="E49" s="64">
        <v>46</v>
      </c>
      <c r="F49" s="18"/>
      <c r="G49" s="18"/>
      <c r="H49" s="25"/>
      <c r="I49" s="27"/>
      <c r="J49" s="25"/>
      <c r="K49" s="27"/>
      <c r="L49" s="99">
        <f t="shared" si="1"/>
        <v>0</v>
      </c>
      <c r="M49" s="18"/>
      <c r="N49" s="25"/>
      <c r="O49" s="102" t="str">
        <f t="shared" si="0"/>
        <v/>
      </c>
      <c r="P49" s="25"/>
      <c r="Q49" s="88"/>
      <c r="R49" s="97"/>
      <c r="S49" s="37"/>
    </row>
    <row r="50" spans="2:19" ht="12" customHeight="1" x14ac:dyDescent="0.25">
      <c r="B50" s="68">
        <v>36</v>
      </c>
      <c r="C50" s="69" t="s">
        <v>136</v>
      </c>
      <c r="D50" s="35"/>
      <c r="E50" s="64">
        <v>47</v>
      </c>
      <c r="F50" s="18"/>
      <c r="G50" s="18"/>
      <c r="H50" s="25"/>
      <c r="I50" s="27"/>
      <c r="J50" s="25"/>
      <c r="K50" s="27"/>
      <c r="L50" s="99">
        <f t="shared" si="1"/>
        <v>0</v>
      </c>
      <c r="M50" s="18"/>
      <c r="N50" s="25"/>
      <c r="O50" s="102" t="str">
        <f t="shared" si="0"/>
        <v/>
      </c>
      <c r="P50" s="25"/>
      <c r="Q50" s="88"/>
      <c r="R50" s="97"/>
      <c r="S50" s="37"/>
    </row>
    <row r="51" spans="2:19" ht="12" customHeight="1" x14ac:dyDescent="0.25">
      <c r="B51" s="68">
        <v>37</v>
      </c>
      <c r="C51" s="69" t="s">
        <v>137</v>
      </c>
      <c r="D51" s="35"/>
      <c r="E51" s="64">
        <v>48</v>
      </c>
      <c r="F51" s="18"/>
      <c r="G51" s="18"/>
      <c r="H51" s="25"/>
      <c r="I51" s="27"/>
      <c r="J51" s="25"/>
      <c r="K51" s="27"/>
      <c r="L51" s="99">
        <f t="shared" si="1"/>
        <v>0</v>
      </c>
      <c r="M51" s="18"/>
      <c r="N51" s="25"/>
      <c r="O51" s="102" t="str">
        <f t="shared" si="0"/>
        <v/>
      </c>
      <c r="P51" s="25"/>
      <c r="Q51" s="88"/>
      <c r="R51" s="97"/>
    </row>
    <row r="52" spans="2:19" ht="12" customHeight="1" x14ac:dyDescent="0.25">
      <c r="B52" s="68">
        <v>38</v>
      </c>
      <c r="C52" s="69" t="s">
        <v>138</v>
      </c>
      <c r="D52" s="35"/>
      <c r="E52" s="64">
        <v>49</v>
      </c>
      <c r="F52" s="18"/>
      <c r="G52" s="18"/>
      <c r="H52" s="25"/>
      <c r="I52" s="27"/>
      <c r="J52" s="25"/>
      <c r="K52" s="27"/>
      <c r="L52" s="99">
        <f t="shared" si="1"/>
        <v>0</v>
      </c>
      <c r="M52" s="18"/>
      <c r="N52" s="25"/>
      <c r="O52" s="102" t="str">
        <f t="shared" si="0"/>
        <v/>
      </c>
      <c r="P52" s="25"/>
      <c r="Q52" s="88"/>
      <c r="R52" s="97"/>
    </row>
    <row r="53" spans="2:19" ht="12" customHeight="1" x14ac:dyDescent="0.25">
      <c r="B53" s="68">
        <v>39</v>
      </c>
      <c r="C53" s="69" t="s">
        <v>139</v>
      </c>
      <c r="D53" s="35"/>
      <c r="E53" s="64">
        <v>50</v>
      </c>
      <c r="F53" s="18"/>
      <c r="G53" s="18"/>
      <c r="H53" s="25"/>
      <c r="I53" s="27"/>
      <c r="J53" s="25"/>
      <c r="K53" s="27"/>
      <c r="L53" s="99">
        <f t="shared" si="1"/>
        <v>0</v>
      </c>
      <c r="M53" s="18"/>
      <c r="N53" s="25"/>
      <c r="O53" s="102" t="str">
        <f t="shared" si="0"/>
        <v/>
      </c>
      <c r="P53" s="25"/>
      <c r="Q53" s="88"/>
      <c r="R53" s="97"/>
    </row>
    <row r="54" spans="2:19" ht="12" customHeight="1" thickBot="1" x14ac:dyDescent="0.3">
      <c r="B54" s="78">
        <v>40</v>
      </c>
      <c r="C54" s="79" t="s">
        <v>140</v>
      </c>
      <c r="D54" s="35"/>
      <c r="E54" s="64">
        <v>51</v>
      </c>
      <c r="F54" s="18"/>
      <c r="G54" s="18"/>
      <c r="H54" s="25"/>
      <c r="I54" s="27"/>
      <c r="J54" s="25"/>
      <c r="K54" s="27"/>
      <c r="L54" s="99">
        <f t="shared" si="1"/>
        <v>0</v>
      </c>
      <c r="M54" s="18"/>
      <c r="N54" s="25"/>
      <c r="O54" s="102" t="str">
        <f t="shared" si="0"/>
        <v/>
      </c>
      <c r="P54" s="25"/>
      <c r="Q54" s="88"/>
      <c r="R54" s="97"/>
    </row>
    <row r="55" spans="2:19" ht="12" customHeight="1" x14ac:dyDescent="0.25">
      <c r="B55" s="35"/>
      <c r="C55" s="37"/>
      <c r="D55" s="35"/>
      <c r="E55" s="64">
        <v>52</v>
      </c>
      <c r="F55" s="18"/>
      <c r="G55" s="18"/>
      <c r="H55" s="25"/>
      <c r="I55" s="27"/>
      <c r="J55" s="25"/>
      <c r="K55" s="27"/>
      <c r="L55" s="99">
        <f t="shared" si="1"/>
        <v>0</v>
      </c>
      <c r="M55" s="18"/>
      <c r="N55" s="25"/>
      <c r="O55" s="102" t="str">
        <f t="shared" si="0"/>
        <v/>
      </c>
      <c r="P55" s="25"/>
      <c r="Q55" s="88"/>
      <c r="R55" s="97"/>
    </row>
    <row r="56" spans="2:19" ht="12" customHeight="1" x14ac:dyDescent="0.25">
      <c r="B56" s="35"/>
      <c r="C56" s="37"/>
      <c r="D56" s="35"/>
      <c r="E56" s="64">
        <v>53</v>
      </c>
      <c r="F56" s="18"/>
      <c r="G56" s="18"/>
      <c r="H56" s="25"/>
      <c r="I56" s="27"/>
      <c r="J56" s="25"/>
      <c r="K56" s="27"/>
      <c r="L56" s="99">
        <f t="shared" si="1"/>
        <v>0</v>
      </c>
      <c r="M56" s="18"/>
      <c r="N56" s="25"/>
      <c r="O56" s="102" t="str">
        <f t="shared" si="0"/>
        <v/>
      </c>
      <c r="P56" s="25"/>
      <c r="Q56" s="88"/>
      <c r="R56" s="97"/>
    </row>
    <row r="57" spans="2:19" ht="12" customHeight="1" x14ac:dyDescent="0.25">
      <c r="B57" s="35"/>
      <c r="C57" s="37"/>
      <c r="D57" s="35"/>
      <c r="E57" s="64">
        <v>54</v>
      </c>
      <c r="F57" s="18"/>
      <c r="G57" s="18"/>
      <c r="H57" s="25"/>
      <c r="I57" s="27"/>
      <c r="J57" s="25"/>
      <c r="K57" s="27"/>
      <c r="L57" s="99">
        <f t="shared" si="1"/>
        <v>0</v>
      </c>
      <c r="M57" s="18"/>
      <c r="N57" s="25"/>
      <c r="O57" s="102" t="str">
        <f t="shared" si="0"/>
        <v/>
      </c>
      <c r="P57" s="25"/>
      <c r="Q57" s="88"/>
      <c r="R57" s="97"/>
    </row>
    <row r="58" spans="2:19" ht="12" customHeight="1" x14ac:dyDescent="0.25">
      <c r="B58" s="35"/>
      <c r="C58" s="37"/>
      <c r="D58" s="35"/>
      <c r="E58" s="64">
        <v>55</v>
      </c>
      <c r="F58" s="18"/>
      <c r="G58" s="18"/>
      <c r="H58" s="25"/>
      <c r="I58" s="27"/>
      <c r="J58" s="25"/>
      <c r="K58" s="27"/>
      <c r="L58" s="99">
        <f t="shared" si="1"/>
        <v>0</v>
      </c>
      <c r="M58" s="18"/>
      <c r="N58" s="25"/>
      <c r="O58" s="102" t="str">
        <f t="shared" si="0"/>
        <v/>
      </c>
      <c r="P58" s="25"/>
      <c r="Q58" s="88"/>
      <c r="R58" s="97"/>
    </row>
    <row r="59" spans="2:19" ht="12" customHeight="1" thickBot="1" x14ac:dyDescent="0.3">
      <c r="D59" s="36"/>
      <c r="E59" s="65">
        <v>56</v>
      </c>
      <c r="F59" s="45"/>
      <c r="G59" s="45"/>
      <c r="H59" s="46"/>
      <c r="I59" s="47"/>
      <c r="J59" s="84"/>
      <c r="K59" s="85"/>
      <c r="L59" s="100">
        <f>$L$4</f>
        <v>0</v>
      </c>
      <c r="M59" s="45"/>
      <c r="N59" s="46"/>
      <c r="O59" s="103" t="str">
        <f t="shared" si="0"/>
        <v/>
      </c>
      <c r="P59" s="46"/>
      <c r="Q59" s="89"/>
      <c r="R59" s="97"/>
    </row>
    <row r="60" spans="2:19" ht="6.75" customHeight="1" thickTop="1" x14ac:dyDescent="0.15">
      <c r="Q60" s="12"/>
    </row>
    <row r="61" spans="2:19" ht="16.5" customHeight="1" x14ac:dyDescent="0.2">
      <c r="B61" s="124" t="s">
        <v>106</v>
      </c>
      <c r="C61" s="124"/>
      <c r="D61" s="38"/>
      <c r="E61" s="38"/>
      <c r="F61" s="38"/>
      <c r="G61" s="114" t="s">
        <v>108</v>
      </c>
      <c r="H61" s="6"/>
      <c r="I61" s="6"/>
      <c r="J61" s="6"/>
      <c r="K61" s="6"/>
      <c r="L61" s="6"/>
      <c r="M61" s="6"/>
      <c r="N61" s="6"/>
      <c r="O61" s="6"/>
      <c r="P61" s="13"/>
      <c r="Q61" s="12"/>
    </row>
    <row r="62" spans="2:19" ht="16.5" customHeight="1" x14ac:dyDescent="0.2">
      <c r="B62" s="2" t="s">
        <v>8</v>
      </c>
      <c r="C62" s="5"/>
      <c r="D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13"/>
      <c r="Q62" s="12"/>
    </row>
    <row r="63" spans="2:19" ht="16.5" customHeight="1" x14ac:dyDescent="0.2">
      <c r="B63" s="119" t="s">
        <v>79</v>
      </c>
      <c r="C63" s="119"/>
      <c r="D63" s="6" t="s">
        <v>7</v>
      </c>
      <c r="E63" s="117"/>
      <c r="F63" s="117"/>
      <c r="G63" s="117"/>
      <c r="H63" s="117"/>
      <c r="I63" s="6" t="s">
        <v>18</v>
      </c>
      <c r="J63" s="6"/>
      <c r="K63" s="6"/>
      <c r="L63" s="6"/>
      <c r="M63" s="54"/>
      <c r="N63" s="12" t="s">
        <v>66</v>
      </c>
      <c r="O63" s="12"/>
      <c r="P63" s="13"/>
      <c r="Q63" s="12"/>
    </row>
    <row r="64" spans="2:19" ht="16.5" customHeight="1" x14ac:dyDescent="0.2">
      <c r="B64" s="119" t="s">
        <v>10</v>
      </c>
      <c r="C64" s="119"/>
      <c r="D64" s="6"/>
      <c r="E64" s="123"/>
      <c r="F64" s="123"/>
      <c r="G64" s="123"/>
      <c r="H64" s="6" t="s">
        <v>2</v>
      </c>
      <c r="I64" s="15" t="s">
        <v>29</v>
      </c>
      <c r="J64" s="15"/>
      <c r="K64" s="15"/>
      <c r="L64" s="6"/>
      <c r="M64" s="13"/>
      <c r="N64" s="12" t="s">
        <v>67</v>
      </c>
      <c r="O64" s="12"/>
      <c r="P64" s="13"/>
      <c r="Q64" s="12"/>
    </row>
    <row r="65" spans="2:26" ht="8.25" customHeight="1" x14ac:dyDescent="0.2">
      <c r="B65" s="5"/>
      <c r="C65" s="5"/>
      <c r="D65" s="5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13"/>
      <c r="Q65" s="12"/>
    </row>
    <row r="66" spans="2:26" ht="16.5" customHeight="1" x14ac:dyDescent="0.2">
      <c r="B66" s="2" t="s">
        <v>11</v>
      </c>
      <c r="C66" s="5"/>
      <c r="D66" s="5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13"/>
      <c r="Q66" s="12"/>
    </row>
    <row r="67" spans="2:26" ht="16.5" customHeight="1" x14ac:dyDescent="0.2">
      <c r="C67" s="39" t="s">
        <v>12</v>
      </c>
      <c r="E67" s="117"/>
      <c r="F67" s="117"/>
      <c r="G67" s="117"/>
      <c r="H67" s="117"/>
      <c r="J67" s="80" t="s">
        <v>30</v>
      </c>
      <c r="K67" s="81"/>
      <c r="L67" s="80"/>
      <c r="M67" s="82"/>
      <c r="N67" s="82"/>
      <c r="O67" s="6"/>
      <c r="P67" s="6"/>
      <c r="Q67" s="31"/>
    </row>
    <row r="68" spans="2:26" ht="7.5" customHeight="1" x14ac:dyDescent="0.15">
      <c r="P68" s="12"/>
      <c r="Q68" s="12"/>
    </row>
    <row r="69" spans="2:26" ht="16.5" customHeight="1" x14ac:dyDescent="0.2">
      <c r="C69" s="39" t="s">
        <v>32</v>
      </c>
      <c r="E69" s="32" t="str">
        <f>IF(C4=1,800,IF(C4=2,800,IF(C4=3,1000,IF(C4=4,1500," "))))</f>
        <v xml:space="preserve"> </v>
      </c>
      <c r="F69" s="9" t="s">
        <v>13</v>
      </c>
      <c r="G69" s="9"/>
      <c r="H69" s="9" t="s">
        <v>75</v>
      </c>
      <c r="I69" s="8">
        <f>L79+Q79</f>
        <v>0</v>
      </c>
      <c r="J69" s="7" t="s">
        <v>93</v>
      </c>
      <c r="K69" s="4"/>
      <c r="L69" s="118" t="e">
        <f>E69*I69</f>
        <v>#VALUE!</v>
      </c>
      <c r="M69" s="118"/>
      <c r="N69" s="83" t="s">
        <v>13</v>
      </c>
      <c r="O69" s="83"/>
      <c r="P69" s="9"/>
      <c r="Q69" s="12"/>
    </row>
    <row r="70" spans="2:26" ht="16.5" customHeight="1" x14ac:dyDescent="0.2">
      <c r="C70" s="10" t="s">
        <v>141</v>
      </c>
      <c r="E70" s="115">
        <v>2000</v>
      </c>
      <c r="F70" s="4" t="s">
        <v>13</v>
      </c>
      <c r="G70" s="4"/>
      <c r="H70" s="9" t="s">
        <v>75</v>
      </c>
      <c r="I70" s="116">
        <f>N79+S79</f>
        <v>0</v>
      </c>
      <c r="J70" s="4" t="s">
        <v>142</v>
      </c>
      <c r="K70" s="4"/>
      <c r="L70" s="118">
        <f>E70*I70</f>
        <v>0</v>
      </c>
      <c r="M70" s="118"/>
      <c r="N70" s="83" t="s">
        <v>13</v>
      </c>
      <c r="O70" s="83"/>
      <c r="P70" s="9"/>
      <c r="Q70" s="91"/>
    </row>
    <row r="71" spans="2:26" ht="16.5" customHeight="1" x14ac:dyDescent="0.2">
      <c r="J71" s="3" t="s">
        <v>143</v>
      </c>
      <c r="L71" s="118" t="e">
        <f>L69+L70</f>
        <v>#VALUE!</v>
      </c>
      <c r="M71" s="118"/>
      <c r="N71" s="83" t="s">
        <v>13</v>
      </c>
      <c r="O71" s="83"/>
      <c r="P71" s="9"/>
      <c r="Q71" s="12"/>
    </row>
    <row r="72" spans="2:26" ht="8.25" customHeight="1" x14ac:dyDescent="0.2">
      <c r="L72" s="3"/>
      <c r="M72" s="4"/>
      <c r="N72" s="9"/>
      <c r="O72" s="9"/>
      <c r="P72" s="14"/>
      <c r="Q72" s="12"/>
    </row>
    <row r="73" spans="2:26" ht="16.5" customHeight="1" x14ac:dyDescent="0.15">
      <c r="C73" s="44" t="s">
        <v>28</v>
      </c>
      <c r="E73" s="42" t="s">
        <v>36</v>
      </c>
      <c r="F73" s="40"/>
      <c r="G73" s="40"/>
      <c r="H73" s="42" t="s">
        <v>35</v>
      </c>
      <c r="I73" s="40"/>
      <c r="J73" s="40"/>
      <c r="K73" s="119" t="s">
        <v>33</v>
      </c>
      <c r="L73" s="119"/>
      <c r="M73" s="119" t="s">
        <v>34</v>
      </c>
      <c r="N73" s="119"/>
      <c r="O73" s="96"/>
      <c r="P73" s="38"/>
      <c r="Q73" s="38"/>
      <c r="R73" s="11"/>
    </row>
    <row r="74" spans="2:26" ht="16.5" customHeight="1" x14ac:dyDescent="0.15">
      <c r="E74" s="43" t="s">
        <v>36</v>
      </c>
      <c r="F74" s="41"/>
      <c r="G74" s="41"/>
      <c r="H74" s="43" t="s">
        <v>35</v>
      </c>
      <c r="I74" s="41"/>
      <c r="J74" s="41"/>
      <c r="K74" s="120"/>
      <c r="L74" s="120"/>
      <c r="M74" s="119"/>
      <c r="N74" s="119"/>
      <c r="O74" s="96"/>
      <c r="P74" s="38"/>
      <c r="Q74" s="38"/>
      <c r="R74" s="11"/>
    </row>
    <row r="75" spans="2:26" ht="6" customHeight="1" x14ac:dyDescent="0.15">
      <c r="Q75" s="12"/>
    </row>
    <row r="76" spans="2:26" x14ac:dyDescent="0.15">
      <c r="K76" t="s">
        <v>37</v>
      </c>
      <c r="Q76" s="12"/>
    </row>
    <row r="77" spans="2:26" ht="12.6" thickBot="1" x14ac:dyDescent="0.2"/>
    <row r="78" spans="2:26" s="56" customFormat="1" ht="16.2" x14ac:dyDescent="0.15">
      <c r="E78" s="37"/>
      <c r="F78" s="57" t="s">
        <v>64</v>
      </c>
      <c r="G78" s="48" t="s">
        <v>55</v>
      </c>
      <c r="H78" s="48" t="s">
        <v>56</v>
      </c>
      <c r="I78" s="48" t="s">
        <v>57</v>
      </c>
      <c r="J78" s="48"/>
      <c r="K78" s="48"/>
      <c r="L78" s="48" t="s">
        <v>58</v>
      </c>
      <c r="M78" s="48"/>
      <c r="N78" s="48"/>
      <c r="O78" s="48"/>
      <c r="P78" s="48" t="s">
        <v>60</v>
      </c>
      <c r="Q78" s="58" t="s">
        <v>61</v>
      </c>
      <c r="R78" s="58"/>
      <c r="S78" s="58"/>
      <c r="T78" s="59" t="s">
        <v>63</v>
      </c>
      <c r="U78" s="59" t="s">
        <v>63</v>
      </c>
    </row>
    <row r="79" spans="2:26" ht="16.2" x14ac:dyDescent="0.15">
      <c r="E79" s="35">
        <f>C4</f>
        <v>0</v>
      </c>
      <c r="F79" s="55">
        <f>M63</f>
        <v>0</v>
      </c>
      <c r="G79" s="49">
        <f>E63</f>
        <v>0</v>
      </c>
      <c r="H79" s="49">
        <f>E67</f>
        <v>0</v>
      </c>
      <c r="I79" s="50"/>
      <c r="J79" s="50"/>
      <c r="K79" s="50"/>
      <c r="L79" s="50">
        <f>COUNTIF(F4:F59,1)</f>
        <v>0</v>
      </c>
      <c r="M79" s="50">
        <f>COUNTIF(F4:F59,3)</f>
        <v>0</v>
      </c>
      <c r="N79" s="50">
        <f>COUNTIF(M79,"&gt;3")</f>
        <v>0</v>
      </c>
      <c r="O79" s="50"/>
      <c r="P79" s="50"/>
      <c r="Q79" s="50">
        <f>COUNTIF(F4:F59,2)</f>
        <v>0</v>
      </c>
      <c r="R79" s="50">
        <f>COUNTIF(F4:F59,4)</f>
        <v>0</v>
      </c>
      <c r="S79" s="51">
        <f>COUNTIF(R79,"&gt;3")</f>
        <v>0</v>
      </c>
      <c r="T79" s="52">
        <f>SUM(I79,P79)</f>
        <v>0</v>
      </c>
      <c r="U79" s="52">
        <f>SUM(L79,Q79)</f>
        <v>0</v>
      </c>
      <c r="V79" s="60"/>
      <c r="W79" s="60"/>
      <c r="X79" s="60"/>
      <c r="Z79" s="60"/>
    </row>
    <row r="80" spans="2:26" x14ac:dyDescent="0.15">
      <c r="G80" t="s">
        <v>78</v>
      </c>
    </row>
  </sheetData>
  <mergeCells count="12">
    <mergeCell ref="B8:C8"/>
    <mergeCell ref="B63:C63"/>
    <mergeCell ref="E63:H63"/>
    <mergeCell ref="B64:C64"/>
    <mergeCell ref="E64:G64"/>
    <mergeCell ref="B61:C61"/>
    <mergeCell ref="E67:H67"/>
    <mergeCell ref="L70:M70"/>
    <mergeCell ref="M73:N74"/>
    <mergeCell ref="L69:M69"/>
    <mergeCell ref="L71:M71"/>
    <mergeCell ref="K73:L74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EE8B3-26BB-4E59-BCC8-CEBBFD90CB17}">
  <dimension ref="B1:W80"/>
  <sheetViews>
    <sheetView view="pageBreakPreview" zoomScaleNormal="100" zoomScaleSheetLayoutView="100" workbookViewId="0">
      <selection activeCell="B1" sqref="B1"/>
    </sheetView>
  </sheetViews>
  <sheetFormatPr defaultRowHeight="12" x14ac:dyDescent="0.15"/>
  <cols>
    <col min="1" max="1" width="1.33203125" customWidth="1"/>
    <col min="2" max="2" width="5.109375" customWidth="1"/>
    <col min="3" max="3" width="20.109375" customWidth="1"/>
    <col min="4" max="4" width="1" customWidth="1"/>
    <col min="5" max="5" width="11.88671875" bestFit="1" customWidth="1"/>
    <col min="6" max="6" width="7.6640625" bestFit="1" customWidth="1"/>
    <col min="7" max="7" width="6.5546875" customWidth="1"/>
    <col min="8" max="9" width="10" customWidth="1"/>
    <col min="10" max="10" width="11.33203125" customWidth="1"/>
    <col min="11" max="11" width="6.109375" customWidth="1"/>
    <col min="12" max="12" width="8.33203125" customWidth="1"/>
    <col min="13" max="13" width="8.5546875" customWidth="1"/>
    <col min="14" max="14" width="14.109375" bestFit="1" customWidth="1"/>
    <col min="15" max="23" width="10" customWidth="1"/>
  </cols>
  <sheetData>
    <row r="1" spans="2:16" s="29" customFormat="1" ht="21" customHeight="1" x14ac:dyDescent="0.25">
      <c r="B1" s="33" t="s">
        <v>109</v>
      </c>
      <c r="C1" s="33"/>
      <c r="D1" s="33"/>
      <c r="E1" s="33"/>
      <c r="F1" s="33"/>
      <c r="G1" s="33"/>
      <c r="H1" s="33"/>
      <c r="I1" s="33"/>
      <c r="J1" s="33"/>
      <c r="K1" s="33"/>
      <c r="L1" s="75"/>
      <c r="M1" s="33"/>
      <c r="N1" s="33"/>
    </row>
    <row r="2" spans="2:16" ht="6" customHeight="1" thickBot="1" x14ac:dyDescent="0.2">
      <c r="N2" s="12"/>
    </row>
    <row r="3" spans="2:16" s="1" customFormat="1" ht="13.2" thickTop="1" thickBot="1" x14ac:dyDescent="0.2">
      <c r="B3" s="71"/>
      <c r="C3" s="72" t="s">
        <v>65</v>
      </c>
      <c r="D3" s="34"/>
      <c r="E3" s="62" t="s">
        <v>14</v>
      </c>
      <c r="F3" s="16" t="s">
        <v>54</v>
      </c>
      <c r="G3" s="16" t="s">
        <v>6</v>
      </c>
      <c r="H3" s="20" t="s">
        <v>4</v>
      </c>
      <c r="I3" s="21" t="s">
        <v>5</v>
      </c>
      <c r="J3" s="16" t="s">
        <v>16</v>
      </c>
      <c r="K3" s="16" t="s">
        <v>0</v>
      </c>
      <c r="L3" s="22" t="s">
        <v>15</v>
      </c>
      <c r="M3" s="22" t="s">
        <v>24</v>
      </c>
      <c r="N3" s="23" t="s">
        <v>77</v>
      </c>
    </row>
    <row r="4" spans="2:16" ht="12" customHeight="1" thickTop="1" thickBot="1" x14ac:dyDescent="0.2">
      <c r="B4" s="71"/>
      <c r="C4" s="70">
        <f>申込ｼｰﾄ!C4</f>
        <v>0</v>
      </c>
      <c r="D4" s="35"/>
      <c r="E4" s="63">
        <v>1</v>
      </c>
      <c r="F4" s="106">
        <f>申込ｼｰﾄ!F4</f>
        <v>0</v>
      </c>
      <c r="G4" s="106">
        <f>申込ｼｰﾄ!G4</f>
        <v>0</v>
      </c>
      <c r="H4" s="107">
        <f>申込ｼｰﾄ!H4</f>
        <v>0</v>
      </c>
      <c r="I4" s="108">
        <f>申込ｼｰﾄ!I4</f>
        <v>0</v>
      </c>
      <c r="J4" s="106">
        <f>E63</f>
        <v>0</v>
      </c>
      <c r="K4" s="106">
        <f>申込ｼｰﾄ!M4</f>
        <v>0</v>
      </c>
      <c r="L4" s="107">
        <f>申込ｼｰﾄ!N4</f>
        <v>0</v>
      </c>
      <c r="M4" s="107">
        <f>申込ｼｰﾄ!P4</f>
        <v>0</v>
      </c>
      <c r="N4" s="109">
        <f>申込ｼｰﾄ!Q4</f>
        <v>0</v>
      </c>
      <c r="O4" s="61" t="s">
        <v>43</v>
      </c>
      <c r="P4" t="s">
        <v>19</v>
      </c>
    </row>
    <row r="5" spans="2:16" ht="12" customHeight="1" thickTop="1" x14ac:dyDescent="0.15">
      <c r="C5" t="s">
        <v>70</v>
      </c>
      <c r="D5" s="35"/>
      <c r="E5" s="64">
        <v>2</v>
      </c>
      <c r="F5" s="18">
        <f>申込ｼｰﾄ!F5</f>
        <v>0</v>
      </c>
      <c r="G5" s="18">
        <f>申込ｼｰﾄ!G5</f>
        <v>0</v>
      </c>
      <c r="H5" s="25">
        <f>申込ｼｰﾄ!H5</f>
        <v>0</v>
      </c>
      <c r="I5" s="27">
        <f>申込ｼｰﾄ!I5</f>
        <v>0</v>
      </c>
      <c r="J5" s="18">
        <f t="shared" ref="J5:J15" si="0">$J$4</f>
        <v>0</v>
      </c>
      <c r="K5" s="18">
        <f>申込ｼｰﾄ!M5</f>
        <v>0</v>
      </c>
      <c r="L5" s="25">
        <f>申込ｼｰﾄ!N5</f>
        <v>0</v>
      </c>
      <c r="M5" s="25">
        <f>申込ｼｰﾄ!P5</f>
        <v>0</v>
      </c>
      <c r="N5" s="28">
        <f>申込ｼｰﾄ!Q5</f>
        <v>0</v>
      </c>
      <c r="O5" s="61" t="s">
        <v>44</v>
      </c>
      <c r="P5" t="s">
        <v>41</v>
      </c>
    </row>
    <row r="6" spans="2:16" ht="12" customHeight="1" x14ac:dyDescent="0.15">
      <c r="B6" t="s">
        <v>96</v>
      </c>
      <c r="D6" s="35"/>
      <c r="E6" s="64">
        <v>3</v>
      </c>
      <c r="F6" s="18">
        <f>申込ｼｰﾄ!F6</f>
        <v>0</v>
      </c>
      <c r="G6" s="18">
        <f>申込ｼｰﾄ!G6</f>
        <v>0</v>
      </c>
      <c r="H6" s="25">
        <f>申込ｼｰﾄ!H6</f>
        <v>0</v>
      </c>
      <c r="I6" s="27">
        <f>申込ｼｰﾄ!I6</f>
        <v>0</v>
      </c>
      <c r="J6" s="18">
        <f t="shared" si="0"/>
        <v>0</v>
      </c>
      <c r="K6" s="18">
        <f>申込ｼｰﾄ!M6</f>
        <v>0</v>
      </c>
      <c r="L6" s="25">
        <f>申込ｼｰﾄ!N6</f>
        <v>0</v>
      </c>
      <c r="M6" s="25">
        <f>申込ｼｰﾄ!P6</f>
        <v>0</v>
      </c>
      <c r="N6" s="28">
        <f>申込ｼｰﾄ!Q6</f>
        <v>0</v>
      </c>
      <c r="O6" s="61" t="s">
        <v>45</v>
      </c>
      <c r="P6" t="s">
        <v>20</v>
      </c>
    </row>
    <row r="7" spans="2:16" ht="12" customHeight="1" thickBot="1" x14ac:dyDescent="0.2">
      <c r="B7" s="35"/>
      <c r="C7" s="53"/>
      <c r="D7" s="35"/>
      <c r="E7" s="64">
        <v>4</v>
      </c>
      <c r="F7" s="18">
        <f>申込ｼｰﾄ!F7</f>
        <v>0</v>
      </c>
      <c r="G7" s="18">
        <f>申込ｼｰﾄ!G7</f>
        <v>0</v>
      </c>
      <c r="H7" s="25">
        <f>申込ｼｰﾄ!H7</f>
        <v>0</v>
      </c>
      <c r="I7" s="27">
        <f>申込ｼｰﾄ!I7</f>
        <v>0</v>
      </c>
      <c r="J7" s="18">
        <f t="shared" si="0"/>
        <v>0</v>
      </c>
      <c r="K7" s="18">
        <f>申込ｼｰﾄ!M7</f>
        <v>0</v>
      </c>
      <c r="L7" s="25">
        <f>申込ｼｰﾄ!N7</f>
        <v>0</v>
      </c>
      <c r="M7" s="25">
        <f>申込ｼｰﾄ!P7</f>
        <v>0</v>
      </c>
      <c r="N7" s="28">
        <f>申込ｼｰﾄ!Q7</f>
        <v>0</v>
      </c>
      <c r="O7" s="61" t="s">
        <v>46</v>
      </c>
      <c r="P7" t="s">
        <v>72</v>
      </c>
    </row>
    <row r="8" spans="2:16" ht="12" customHeight="1" x14ac:dyDescent="0.15">
      <c r="B8" s="121" t="s">
        <v>53</v>
      </c>
      <c r="C8" s="122"/>
      <c r="D8" s="35"/>
      <c r="E8" s="64">
        <v>5</v>
      </c>
      <c r="F8" s="18">
        <f>申込ｼｰﾄ!F8</f>
        <v>0</v>
      </c>
      <c r="G8" s="18">
        <f>申込ｼｰﾄ!G8</f>
        <v>0</v>
      </c>
      <c r="H8" s="25">
        <f>申込ｼｰﾄ!H8</f>
        <v>0</v>
      </c>
      <c r="I8" s="27">
        <f>申込ｼｰﾄ!I8</f>
        <v>0</v>
      </c>
      <c r="J8" s="18">
        <f t="shared" si="0"/>
        <v>0</v>
      </c>
      <c r="K8" s="18">
        <f>申込ｼｰﾄ!M8</f>
        <v>0</v>
      </c>
      <c r="L8" s="25">
        <f>申込ｼｰﾄ!N8</f>
        <v>0</v>
      </c>
      <c r="M8" s="25">
        <f>申込ｼｰﾄ!P8</f>
        <v>0</v>
      </c>
      <c r="N8" s="28">
        <f>申込ｼｰﾄ!Q8</f>
        <v>0</v>
      </c>
      <c r="O8" s="61" t="s">
        <v>47</v>
      </c>
      <c r="P8" t="s">
        <v>21</v>
      </c>
    </row>
    <row r="9" spans="2:16" ht="12" customHeight="1" x14ac:dyDescent="0.15">
      <c r="B9" s="73">
        <v>1</v>
      </c>
      <c r="C9" s="74" t="s">
        <v>38</v>
      </c>
      <c r="D9" s="35"/>
      <c r="E9" s="64">
        <v>6</v>
      </c>
      <c r="F9" s="18">
        <f>申込ｼｰﾄ!F9</f>
        <v>0</v>
      </c>
      <c r="G9" s="18">
        <f>申込ｼｰﾄ!G9</f>
        <v>0</v>
      </c>
      <c r="H9" s="25">
        <f>申込ｼｰﾄ!H9</f>
        <v>0</v>
      </c>
      <c r="I9" s="27">
        <f>申込ｼｰﾄ!I9</f>
        <v>0</v>
      </c>
      <c r="J9" s="18">
        <f t="shared" si="0"/>
        <v>0</v>
      </c>
      <c r="K9" s="18">
        <f>申込ｼｰﾄ!M9</f>
        <v>0</v>
      </c>
      <c r="L9" s="25">
        <f>申込ｼｰﾄ!N9</f>
        <v>0</v>
      </c>
      <c r="M9" s="25">
        <f>申込ｼｰﾄ!P9</f>
        <v>0</v>
      </c>
      <c r="N9" s="28">
        <f>申込ｼｰﾄ!Q9</f>
        <v>0</v>
      </c>
      <c r="O9" s="61" t="s">
        <v>48</v>
      </c>
      <c r="P9" t="s">
        <v>22</v>
      </c>
    </row>
    <row r="10" spans="2:16" ht="12" customHeight="1" x14ac:dyDescent="0.15">
      <c r="B10" s="92">
        <v>2</v>
      </c>
      <c r="C10" s="93" t="s">
        <v>39</v>
      </c>
      <c r="D10" s="35"/>
      <c r="E10" s="64">
        <v>7</v>
      </c>
      <c r="F10" s="18">
        <f>申込ｼｰﾄ!F10</f>
        <v>0</v>
      </c>
      <c r="G10" s="18">
        <f>申込ｼｰﾄ!G10</f>
        <v>0</v>
      </c>
      <c r="H10" s="25">
        <f>申込ｼｰﾄ!H10</f>
        <v>0</v>
      </c>
      <c r="I10" s="27">
        <f>申込ｼｰﾄ!I10</f>
        <v>0</v>
      </c>
      <c r="J10" s="18">
        <f t="shared" si="0"/>
        <v>0</v>
      </c>
      <c r="K10" s="18">
        <f>申込ｼｰﾄ!M10</f>
        <v>0</v>
      </c>
      <c r="L10" s="25">
        <f>申込ｼｰﾄ!N10</f>
        <v>0</v>
      </c>
      <c r="M10" s="25">
        <f>申込ｼｰﾄ!P10</f>
        <v>0</v>
      </c>
      <c r="N10" s="28">
        <f>申込ｼｰﾄ!Q10</f>
        <v>0</v>
      </c>
      <c r="O10" s="61" t="s">
        <v>49</v>
      </c>
      <c r="P10" t="s">
        <v>71</v>
      </c>
    </row>
    <row r="11" spans="2:16" ht="12" customHeight="1" x14ac:dyDescent="0.15">
      <c r="B11" s="73">
        <v>3</v>
      </c>
      <c r="C11" s="74" t="s">
        <v>111</v>
      </c>
      <c r="D11" s="35"/>
      <c r="E11" s="64">
        <v>8</v>
      </c>
      <c r="F11" s="18">
        <f>申込ｼｰﾄ!F11</f>
        <v>0</v>
      </c>
      <c r="G11" s="18">
        <f>申込ｼｰﾄ!G11</f>
        <v>0</v>
      </c>
      <c r="H11" s="25">
        <f>申込ｼｰﾄ!H11</f>
        <v>0</v>
      </c>
      <c r="I11" s="27">
        <f>申込ｼｰﾄ!I11</f>
        <v>0</v>
      </c>
      <c r="J11" s="18">
        <f t="shared" si="0"/>
        <v>0</v>
      </c>
      <c r="K11" s="18">
        <f>申込ｼｰﾄ!M11</f>
        <v>0</v>
      </c>
      <c r="L11" s="25">
        <f>申込ｼｰﾄ!N11</f>
        <v>0</v>
      </c>
      <c r="M11" s="25">
        <f>申込ｼｰﾄ!P11</f>
        <v>0</v>
      </c>
      <c r="N11" s="28">
        <f>申込ｼｰﾄ!Q11</f>
        <v>0</v>
      </c>
      <c r="O11" s="61" t="s">
        <v>50</v>
      </c>
      <c r="P11" t="s">
        <v>23</v>
      </c>
    </row>
    <row r="12" spans="2:16" ht="12" customHeight="1" thickBot="1" x14ac:dyDescent="0.2">
      <c r="B12" s="94">
        <v>4</v>
      </c>
      <c r="C12" s="95" t="s">
        <v>112</v>
      </c>
      <c r="D12" s="35"/>
      <c r="E12" s="64">
        <v>9</v>
      </c>
      <c r="F12" s="18">
        <f>申込ｼｰﾄ!F12</f>
        <v>0</v>
      </c>
      <c r="G12" s="18">
        <f>申込ｼｰﾄ!G12</f>
        <v>0</v>
      </c>
      <c r="H12" s="25">
        <f>申込ｼｰﾄ!H12</f>
        <v>0</v>
      </c>
      <c r="I12" s="27">
        <f>申込ｼｰﾄ!I12</f>
        <v>0</v>
      </c>
      <c r="J12" s="18">
        <f t="shared" si="0"/>
        <v>0</v>
      </c>
      <c r="K12" s="18">
        <f>申込ｼｰﾄ!M12</f>
        <v>0</v>
      </c>
      <c r="L12" s="25">
        <f>申込ｼｰﾄ!N12</f>
        <v>0</v>
      </c>
      <c r="M12" s="25">
        <f>申込ｼｰﾄ!P12</f>
        <v>0</v>
      </c>
      <c r="N12" s="28">
        <f>申込ｼｰﾄ!Q12</f>
        <v>0</v>
      </c>
      <c r="O12" s="61" t="s">
        <v>51</v>
      </c>
      <c r="P12" t="s">
        <v>25</v>
      </c>
    </row>
    <row r="13" spans="2:16" ht="12" customHeight="1" thickBot="1" x14ac:dyDescent="0.2">
      <c r="B13" s="35"/>
      <c r="C13" s="37"/>
      <c r="D13" s="35"/>
      <c r="E13" s="64">
        <v>10</v>
      </c>
      <c r="F13" s="18">
        <f>申込ｼｰﾄ!F13</f>
        <v>0</v>
      </c>
      <c r="G13" s="18">
        <f>申込ｼｰﾄ!G13</f>
        <v>0</v>
      </c>
      <c r="H13" s="25">
        <f>申込ｼｰﾄ!H13</f>
        <v>0</v>
      </c>
      <c r="I13" s="27">
        <f>申込ｼｰﾄ!I13</f>
        <v>0</v>
      </c>
      <c r="J13" s="18">
        <f t="shared" si="0"/>
        <v>0</v>
      </c>
      <c r="K13" s="18">
        <f>申込ｼｰﾄ!M13</f>
        <v>0</v>
      </c>
      <c r="L13" s="25">
        <f>申込ｼｰﾄ!N13</f>
        <v>0</v>
      </c>
      <c r="M13" s="25">
        <f>申込ｼｰﾄ!P13</f>
        <v>0</v>
      </c>
      <c r="N13" s="28">
        <f>申込ｼｰﾄ!Q13</f>
        <v>0</v>
      </c>
      <c r="P13" t="s">
        <v>40</v>
      </c>
    </row>
    <row r="14" spans="2:16" ht="12" customHeight="1" x14ac:dyDescent="0.15">
      <c r="B14" s="66" t="s">
        <v>3</v>
      </c>
      <c r="C14" s="67" t="s">
        <v>1</v>
      </c>
      <c r="D14" s="35"/>
      <c r="E14" s="64">
        <v>11</v>
      </c>
      <c r="F14" s="18">
        <f>申込ｼｰﾄ!F14</f>
        <v>0</v>
      </c>
      <c r="G14" s="18">
        <f>申込ｼｰﾄ!G14</f>
        <v>0</v>
      </c>
      <c r="H14" s="25">
        <f>申込ｼｰﾄ!H14</f>
        <v>0</v>
      </c>
      <c r="I14" s="27">
        <f>申込ｼｰﾄ!I14</f>
        <v>0</v>
      </c>
      <c r="J14" s="18">
        <f t="shared" si="0"/>
        <v>0</v>
      </c>
      <c r="K14" s="18">
        <f>申込ｼｰﾄ!M14</f>
        <v>0</v>
      </c>
      <c r="L14" s="25">
        <f>申込ｼｰﾄ!N14</f>
        <v>0</v>
      </c>
      <c r="M14" s="25">
        <f>申込ｼｰﾄ!P14</f>
        <v>0</v>
      </c>
      <c r="N14" s="28">
        <f>申込ｼｰﾄ!Q14</f>
        <v>0</v>
      </c>
      <c r="P14" t="s">
        <v>26</v>
      </c>
    </row>
    <row r="15" spans="2:16" ht="12" customHeight="1" x14ac:dyDescent="0.15">
      <c r="B15" s="68">
        <v>1</v>
      </c>
      <c r="C15" s="69" t="s">
        <v>113</v>
      </c>
      <c r="D15" s="35"/>
      <c r="E15" s="64">
        <v>12</v>
      </c>
      <c r="F15" s="18">
        <f>申込ｼｰﾄ!F15</f>
        <v>0</v>
      </c>
      <c r="G15" s="18">
        <f>申込ｼｰﾄ!G15</f>
        <v>0</v>
      </c>
      <c r="H15" s="25">
        <f>申込ｼｰﾄ!H15</f>
        <v>0</v>
      </c>
      <c r="I15" s="27">
        <f>申込ｼｰﾄ!I15</f>
        <v>0</v>
      </c>
      <c r="J15" s="18">
        <f t="shared" si="0"/>
        <v>0</v>
      </c>
      <c r="K15" s="18">
        <f>申込ｼｰﾄ!M15</f>
        <v>0</v>
      </c>
      <c r="L15" s="25">
        <f>申込ｼｰﾄ!N15</f>
        <v>0</v>
      </c>
      <c r="M15" s="25">
        <f>申込ｼｰﾄ!P15</f>
        <v>0</v>
      </c>
      <c r="N15" s="28">
        <f>申込ｼｰﾄ!Q15</f>
        <v>0</v>
      </c>
      <c r="P15" t="s">
        <v>52</v>
      </c>
    </row>
    <row r="16" spans="2:16" ht="12" customHeight="1" x14ac:dyDescent="0.15">
      <c r="B16" s="68">
        <v>2</v>
      </c>
      <c r="C16" s="69"/>
      <c r="D16" s="35"/>
      <c r="E16" s="64">
        <v>13</v>
      </c>
      <c r="F16" s="18">
        <f>申込ｼｰﾄ!F16</f>
        <v>0</v>
      </c>
      <c r="G16" s="18">
        <f>申込ｼｰﾄ!G16</f>
        <v>0</v>
      </c>
      <c r="H16" s="25">
        <f>申込ｼｰﾄ!H16</f>
        <v>0</v>
      </c>
      <c r="I16" s="27">
        <f>申込ｼｰﾄ!I16</f>
        <v>0</v>
      </c>
      <c r="J16" s="18">
        <f t="shared" ref="J16:J58" si="1">$J$4</f>
        <v>0</v>
      </c>
      <c r="K16" s="18">
        <f>申込ｼｰﾄ!M16</f>
        <v>0</v>
      </c>
      <c r="L16" s="25">
        <f>申込ｼｰﾄ!N16</f>
        <v>0</v>
      </c>
      <c r="M16" s="25">
        <f>申込ｼｰﾄ!P16</f>
        <v>0</v>
      </c>
      <c r="N16" s="28">
        <f>申込ｼｰﾄ!Q16</f>
        <v>0</v>
      </c>
      <c r="P16" t="s">
        <v>27</v>
      </c>
    </row>
    <row r="17" spans="2:16" ht="12" customHeight="1" x14ac:dyDescent="0.15">
      <c r="B17" s="68">
        <v>3</v>
      </c>
      <c r="C17" s="69" t="s">
        <v>114</v>
      </c>
      <c r="D17" s="35"/>
      <c r="E17" s="64">
        <v>14</v>
      </c>
      <c r="F17" s="18">
        <f>申込ｼｰﾄ!F17</f>
        <v>0</v>
      </c>
      <c r="G17" s="18">
        <f>申込ｼｰﾄ!G17</f>
        <v>0</v>
      </c>
      <c r="H17" s="25">
        <f>申込ｼｰﾄ!H17</f>
        <v>0</v>
      </c>
      <c r="I17" s="27">
        <f>申込ｼｰﾄ!I17</f>
        <v>0</v>
      </c>
      <c r="J17" s="18">
        <f t="shared" si="1"/>
        <v>0</v>
      </c>
      <c r="K17" s="18">
        <f>申込ｼｰﾄ!M17</f>
        <v>0</v>
      </c>
      <c r="L17" s="25">
        <f>申込ｼｰﾄ!N17</f>
        <v>0</v>
      </c>
      <c r="M17" s="25">
        <f>申込ｼｰﾄ!P17</f>
        <v>0</v>
      </c>
      <c r="N17" s="28">
        <f>申込ｼｰﾄ!Q17</f>
        <v>0</v>
      </c>
    </row>
    <row r="18" spans="2:16" ht="12" customHeight="1" x14ac:dyDescent="0.15">
      <c r="B18" s="68">
        <v>4</v>
      </c>
      <c r="C18" s="69" t="s">
        <v>115</v>
      </c>
      <c r="D18" s="35"/>
      <c r="E18" s="64">
        <v>15</v>
      </c>
      <c r="F18" s="18">
        <f>申込ｼｰﾄ!F18</f>
        <v>0</v>
      </c>
      <c r="G18" s="18">
        <f>申込ｼｰﾄ!G18</f>
        <v>0</v>
      </c>
      <c r="H18" s="25">
        <f>申込ｼｰﾄ!H18</f>
        <v>0</v>
      </c>
      <c r="I18" s="27">
        <f>申込ｼｰﾄ!I18</f>
        <v>0</v>
      </c>
      <c r="J18" s="18">
        <f t="shared" si="1"/>
        <v>0</v>
      </c>
      <c r="K18" s="18">
        <f>申込ｼｰﾄ!M18</f>
        <v>0</v>
      </c>
      <c r="L18" s="25">
        <f>申込ｼｰﾄ!N18</f>
        <v>0</v>
      </c>
      <c r="M18" s="25">
        <f>申込ｼｰﾄ!P18</f>
        <v>0</v>
      </c>
      <c r="N18" s="28">
        <f>申込ｼｰﾄ!Q18</f>
        <v>0</v>
      </c>
    </row>
    <row r="19" spans="2:16" ht="12" customHeight="1" x14ac:dyDescent="0.15">
      <c r="B19" s="68">
        <v>5</v>
      </c>
      <c r="C19" s="69"/>
      <c r="D19" s="35"/>
      <c r="E19" s="64">
        <v>16</v>
      </c>
      <c r="F19" s="18">
        <f>申込ｼｰﾄ!F19</f>
        <v>0</v>
      </c>
      <c r="G19" s="18">
        <f>申込ｼｰﾄ!G19</f>
        <v>0</v>
      </c>
      <c r="H19" s="25">
        <f>申込ｼｰﾄ!H19</f>
        <v>0</v>
      </c>
      <c r="I19" s="27">
        <f>申込ｼｰﾄ!I19</f>
        <v>0</v>
      </c>
      <c r="J19" s="18">
        <f t="shared" si="1"/>
        <v>0</v>
      </c>
      <c r="K19" s="18">
        <f>申込ｼｰﾄ!M19</f>
        <v>0</v>
      </c>
      <c r="L19" s="25">
        <f>申込ｼｰﾄ!N19</f>
        <v>0</v>
      </c>
      <c r="M19" s="25">
        <f>申込ｼｰﾄ!P19</f>
        <v>0</v>
      </c>
      <c r="N19" s="28">
        <f>申込ｼｰﾄ!Q19</f>
        <v>0</v>
      </c>
    </row>
    <row r="20" spans="2:16" ht="12" customHeight="1" x14ac:dyDescent="0.15">
      <c r="B20" s="68">
        <v>6</v>
      </c>
      <c r="C20" s="69" t="s">
        <v>116</v>
      </c>
      <c r="D20" s="35"/>
      <c r="E20" s="64">
        <v>17</v>
      </c>
      <c r="F20" s="18">
        <f>申込ｼｰﾄ!F20</f>
        <v>0</v>
      </c>
      <c r="G20" s="18">
        <f>申込ｼｰﾄ!G20</f>
        <v>0</v>
      </c>
      <c r="H20" s="25">
        <f>申込ｼｰﾄ!H20</f>
        <v>0</v>
      </c>
      <c r="I20" s="27">
        <f>申込ｼｰﾄ!I20</f>
        <v>0</v>
      </c>
      <c r="J20" s="18">
        <f t="shared" si="1"/>
        <v>0</v>
      </c>
      <c r="K20" s="18">
        <f>申込ｼｰﾄ!M20</f>
        <v>0</v>
      </c>
      <c r="L20" s="25">
        <f>申込ｼｰﾄ!N20</f>
        <v>0</v>
      </c>
      <c r="M20" s="25">
        <f>申込ｼｰﾄ!P20</f>
        <v>0</v>
      </c>
      <c r="N20" s="28">
        <f>申込ｼｰﾄ!Q20</f>
        <v>0</v>
      </c>
      <c r="P20" s="37"/>
    </row>
    <row r="21" spans="2:16" ht="12" customHeight="1" x14ac:dyDescent="0.15">
      <c r="B21" s="68">
        <v>7</v>
      </c>
      <c r="C21" s="69" t="s">
        <v>117</v>
      </c>
      <c r="D21" s="35"/>
      <c r="E21" s="64">
        <v>18</v>
      </c>
      <c r="F21" s="18">
        <f>申込ｼｰﾄ!F21</f>
        <v>0</v>
      </c>
      <c r="G21" s="18">
        <f>申込ｼｰﾄ!G21</f>
        <v>0</v>
      </c>
      <c r="H21" s="25">
        <f>申込ｼｰﾄ!H21</f>
        <v>0</v>
      </c>
      <c r="I21" s="27">
        <f>申込ｼｰﾄ!I21</f>
        <v>0</v>
      </c>
      <c r="J21" s="18">
        <f t="shared" si="1"/>
        <v>0</v>
      </c>
      <c r="K21" s="18">
        <f>申込ｼｰﾄ!M21</f>
        <v>0</v>
      </c>
      <c r="L21" s="25">
        <f>申込ｼｰﾄ!N21</f>
        <v>0</v>
      </c>
      <c r="M21" s="25">
        <f>申込ｼｰﾄ!P21</f>
        <v>0</v>
      </c>
      <c r="N21" s="28">
        <f>申込ｼｰﾄ!Q21</f>
        <v>0</v>
      </c>
      <c r="P21" s="37"/>
    </row>
    <row r="22" spans="2:16" ht="12" customHeight="1" x14ac:dyDescent="0.15">
      <c r="B22" s="68">
        <v>8</v>
      </c>
      <c r="C22" s="69"/>
      <c r="D22" s="35"/>
      <c r="E22" s="64">
        <v>19</v>
      </c>
      <c r="F22" s="18">
        <f>申込ｼｰﾄ!F22</f>
        <v>0</v>
      </c>
      <c r="G22" s="18">
        <f>申込ｼｰﾄ!G22</f>
        <v>0</v>
      </c>
      <c r="H22" s="25">
        <f>申込ｼｰﾄ!H22</f>
        <v>0</v>
      </c>
      <c r="I22" s="27">
        <f>申込ｼｰﾄ!I22</f>
        <v>0</v>
      </c>
      <c r="J22" s="18">
        <f t="shared" si="1"/>
        <v>0</v>
      </c>
      <c r="K22" s="18">
        <f>申込ｼｰﾄ!M22</f>
        <v>0</v>
      </c>
      <c r="L22" s="25">
        <f>申込ｼｰﾄ!N22</f>
        <v>0</v>
      </c>
      <c r="M22" s="25">
        <f>申込ｼｰﾄ!P22</f>
        <v>0</v>
      </c>
      <c r="N22" s="28">
        <f>申込ｼｰﾄ!Q22</f>
        <v>0</v>
      </c>
      <c r="P22" s="37"/>
    </row>
    <row r="23" spans="2:16" ht="12" customHeight="1" x14ac:dyDescent="0.15">
      <c r="B23" s="68">
        <v>9</v>
      </c>
      <c r="C23" s="69" t="s">
        <v>101</v>
      </c>
      <c r="D23" s="35"/>
      <c r="E23" s="64">
        <v>20</v>
      </c>
      <c r="F23" s="18">
        <f>申込ｼｰﾄ!F23</f>
        <v>0</v>
      </c>
      <c r="G23" s="18">
        <f>申込ｼｰﾄ!G23</f>
        <v>0</v>
      </c>
      <c r="H23" s="25">
        <f>申込ｼｰﾄ!H23</f>
        <v>0</v>
      </c>
      <c r="I23" s="27">
        <f>申込ｼｰﾄ!I23</f>
        <v>0</v>
      </c>
      <c r="J23" s="18">
        <f t="shared" si="1"/>
        <v>0</v>
      </c>
      <c r="K23" s="18">
        <f>申込ｼｰﾄ!M23</f>
        <v>0</v>
      </c>
      <c r="L23" s="25">
        <f>申込ｼｰﾄ!N23</f>
        <v>0</v>
      </c>
      <c r="M23" s="25">
        <f>申込ｼｰﾄ!P23</f>
        <v>0</v>
      </c>
      <c r="N23" s="28">
        <f>申込ｼｰﾄ!Q23</f>
        <v>0</v>
      </c>
      <c r="P23" s="37"/>
    </row>
    <row r="24" spans="2:16" ht="12" customHeight="1" x14ac:dyDescent="0.15">
      <c r="B24" s="68">
        <v>10</v>
      </c>
      <c r="C24" s="69" t="s">
        <v>118</v>
      </c>
      <c r="D24" s="35"/>
      <c r="E24" s="64">
        <v>21</v>
      </c>
      <c r="F24" s="18">
        <f>申込ｼｰﾄ!F24</f>
        <v>0</v>
      </c>
      <c r="G24" s="18">
        <f>申込ｼｰﾄ!G24</f>
        <v>0</v>
      </c>
      <c r="H24" s="25">
        <f>申込ｼｰﾄ!H24</f>
        <v>0</v>
      </c>
      <c r="I24" s="27">
        <f>申込ｼｰﾄ!I24</f>
        <v>0</v>
      </c>
      <c r="J24" s="18">
        <f t="shared" si="1"/>
        <v>0</v>
      </c>
      <c r="K24" s="18">
        <f>申込ｼｰﾄ!M24</f>
        <v>0</v>
      </c>
      <c r="L24" s="25">
        <f>申込ｼｰﾄ!N24</f>
        <v>0</v>
      </c>
      <c r="M24" s="25">
        <f>申込ｼｰﾄ!P24</f>
        <v>0</v>
      </c>
      <c r="N24" s="28">
        <f>申込ｼｰﾄ!Q24</f>
        <v>0</v>
      </c>
      <c r="P24" s="37"/>
    </row>
    <row r="25" spans="2:16" ht="12" customHeight="1" x14ac:dyDescent="0.15">
      <c r="B25" s="68">
        <v>11</v>
      </c>
      <c r="C25" s="69" t="s">
        <v>119</v>
      </c>
      <c r="D25" s="35"/>
      <c r="E25" s="64">
        <v>22</v>
      </c>
      <c r="F25" s="18">
        <f>申込ｼｰﾄ!F25</f>
        <v>0</v>
      </c>
      <c r="G25" s="18">
        <f>申込ｼｰﾄ!G25</f>
        <v>0</v>
      </c>
      <c r="H25" s="25">
        <f>申込ｼｰﾄ!H25</f>
        <v>0</v>
      </c>
      <c r="I25" s="27">
        <f>申込ｼｰﾄ!I25</f>
        <v>0</v>
      </c>
      <c r="J25" s="18">
        <f t="shared" si="1"/>
        <v>0</v>
      </c>
      <c r="K25" s="18">
        <f>申込ｼｰﾄ!M25</f>
        <v>0</v>
      </c>
      <c r="L25" s="25">
        <f>申込ｼｰﾄ!N25</f>
        <v>0</v>
      </c>
      <c r="M25" s="25">
        <f>申込ｼｰﾄ!P25</f>
        <v>0</v>
      </c>
      <c r="N25" s="28">
        <f>申込ｼｰﾄ!Q25</f>
        <v>0</v>
      </c>
      <c r="P25" s="37"/>
    </row>
    <row r="26" spans="2:16" ht="12" customHeight="1" x14ac:dyDescent="0.15">
      <c r="B26" s="68">
        <v>12</v>
      </c>
      <c r="C26" s="69" t="s">
        <v>120</v>
      </c>
      <c r="D26" s="35"/>
      <c r="E26" s="64">
        <v>23</v>
      </c>
      <c r="F26" s="18">
        <f>申込ｼｰﾄ!F26</f>
        <v>0</v>
      </c>
      <c r="G26" s="18">
        <f>申込ｼｰﾄ!G26</f>
        <v>0</v>
      </c>
      <c r="H26" s="25">
        <f>申込ｼｰﾄ!H26</f>
        <v>0</v>
      </c>
      <c r="I26" s="27">
        <f>申込ｼｰﾄ!I26</f>
        <v>0</v>
      </c>
      <c r="J26" s="18">
        <f t="shared" si="1"/>
        <v>0</v>
      </c>
      <c r="K26" s="18">
        <f>申込ｼｰﾄ!M26</f>
        <v>0</v>
      </c>
      <c r="L26" s="25">
        <f>申込ｼｰﾄ!N26</f>
        <v>0</v>
      </c>
      <c r="M26" s="25">
        <f>申込ｼｰﾄ!P26</f>
        <v>0</v>
      </c>
      <c r="N26" s="28">
        <f>申込ｼｰﾄ!Q26</f>
        <v>0</v>
      </c>
      <c r="P26" s="37"/>
    </row>
    <row r="27" spans="2:16" ht="12" customHeight="1" x14ac:dyDescent="0.15">
      <c r="B27" s="68">
        <v>13</v>
      </c>
      <c r="C27" s="69" t="s">
        <v>121</v>
      </c>
      <c r="D27" s="35"/>
      <c r="E27" s="64">
        <v>24</v>
      </c>
      <c r="F27" s="18">
        <f>申込ｼｰﾄ!F27</f>
        <v>0</v>
      </c>
      <c r="G27" s="18">
        <f>申込ｼｰﾄ!G27</f>
        <v>0</v>
      </c>
      <c r="H27" s="25">
        <f>申込ｼｰﾄ!H27</f>
        <v>0</v>
      </c>
      <c r="I27" s="27">
        <f>申込ｼｰﾄ!I27</f>
        <v>0</v>
      </c>
      <c r="J27" s="18">
        <f t="shared" si="1"/>
        <v>0</v>
      </c>
      <c r="K27" s="18">
        <f>申込ｼｰﾄ!M27</f>
        <v>0</v>
      </c>
      <c r="L27" s="25">
        <f>申込ｼｰﾄ!N27</f>
        <v>0</v>
      </c>
      <c r="M27" s="25">
        <f>申込ｼｰﾄ!P27</f>
        <v>0</v>
      </c>
      <c r="N27" s="28">
        <f>申込ｼｰﾄ!Q27</f>
        <v>0</v>
      </c>
      <c r="P27" s="37"/>
    </row>
    <row r="28" spans="2:16" ht="12" customHeight="1" x14ac:dyDescent="0.15">
      <c r="B28" s="68">
        <v>14</v>
      </c>
      <c r="C28" s="69" t="s">
        <v>102</v>
      </c>
      <c r="D28" s="35"/>
      <c r="E28" s="64">
        <v>25</v>
      </c>
      <c r="F28" s="18">
        <f>申込ｼｰﾄ!F28</f>
        <v>0</v>
      </c>
      <c r="G28" s="18">
        <f>申込ｼｰﾄ!G28</f>
        <v>0</v>
      </c>
      <c r="H28" s="25">
        <f>申込ｼｰﾄ!H28</f>
        <v>0</v>
      </c>
      <c r="I28" s="27">
        <f>申込ｼｰﾄ!I28</f>
        <v>0</v>
      </c>
      <c r="J28" s="18">
        <f t="shared" si="1"/>
        <v>0</v>
      </c>
      <c r="K28" s="18">
        <f>申込ｼｰﾄ!M28</f>
        <v>0</v>
      </c>
      <c r="L28" s="25">
        <f>申込ｼｰﾄ!N28</f>
        <v>0</v>
      </c>
      <c r="M28" s="25">
        <f>申込ｼｰﾄ!P28</f>
        <v>0</v>
      </c>
      <c r="N28" s="28">
        <f>申込ｼｰﾄ!Q28</f>
        <v>0</v>
      </c>
      <c r="P28" s="37"/>
    </row>
    <row r="29" spans="2:16" ht="12" customHeight="1" x14ac:dyDescent="0.15">
      <c r="B29" s="68">
        <v>15</v>
      </c>
      <c r="C29" s="69" t="s">
        <v>122</v>
      </c>
      <c r="D29" s="35"/>
      <c r="E29" s="64">
        <v>26</v>
      </c>
      <c r="F29" s="18">
        <f>申込ｼｰﾄ!F29</f>
        <v>0</v>
      </c>
      <c r="G29" s="18">
        <f>申込ｼｰﾄ!G29</f>
        <v>0</v>
      </c>
      <c r="H29" s="25">
        <f>申込ｼｰﾄ!H29</f>
        <v>0</v>
      </c>
      <c r="I29" s="27">
        <f>申込ｼｰﾄ!I29</f>
        <v>0</v>
      </c>
      <c r="J29" s="18">
        <f t="shared" si="1"/>
        <v>0</v>
      </c>
      <c r="K29" s="18">
        <f>申込ｼｰﾄ!M29</f>
        <v>0</v>
      </c>
      <c r="L29" s="25">
        <f>申込ｼｰﾄ!N29</f>
        <v>0</v>
      </c>
      <c r="M29" s="25">
        <f>申込ｼｰﾄ!P29</f>
        <v>0</v>
      </c>
      <c r="N29" s="28">
        <f>申込ｼｰﾄ!Q29</f>
        <v>0</v>
      </c>
      <c r="P29" s="37"/>
    </row>
    <row r="30" spans="2:16" ht="12" customHeight="1" x14ac:dyDescent="0.15">
      <c r="B30" s="68">
        <v>16</v>
      </c>
      <c r="C30" s="69"/>
      <c r="D30" s="35"/>
      <c r="E30" s="64">
        <v>27</v>
      </c>
      <c r="F30" s="18">
        <f>申込ｼｰﾄ!F30</f>
        <v>0</v>
      </c>
      <c r="G30" s="18">
        <f>申込ｼｰﾄ!G30</f>
        <v>0</v>
      </c>
      <c r="H30" s="25">
        <f>申込ｼｰﾄ!H30</f>
        <v>0</v>
      </c>
      <c r="I30" s="27">
        <f>申込ｼｰﾄ!I30</f>
        <v>0</v>
      </c>
      <c r="J30" s="18">
        <f t="shared" si="1"/>
        <v>0</v>
      </c>
      <c r="K30" s="18">
        <f>申込ｼｰﾄ!M30</f>
        <v>0</v>
      </c>
      <c r="L30" s="25">
        <f>申込ｼｰﾄ!N30</f>
        <v>0</v>
      </c>
      <c r="M30" s="25">
        <f>申込ｼｰﾄ!P30</f>
        <v>0</v>
      </c>
      <c r="N30" s="28">
        <f>申込ｼｰﾄ!Q30</f>
        <v>0</v>
      </c>
      <c r="P30" s="37"/>
    </row>
    <row r="31" spans="2:16" ht="12" customHeight="1" x14ac:dyDescent="0.15">
      <c r="B31" s="68">
        <v>17</v>
      </c>
      <c r="C31" s="69" t="s">
        <v>104</v>
      </c>
      <c r="D31" s="35"/>
      <c r="E31" s="64">
        <v>28</v>
      </c>
      <c r="F31" s="18">
        <f>申込ｼｰﾄ!F31</f>
        <v>0</v>
      </c>
      <c r="G31" s="18">
        <f>申込ｼｰﾄ!G31</f>
        <v>0</v>
      </c>
      <c r="H31" s="25">
        <f>申込ｼｰﾄ!H31</f>
        <v>0</v>
      </c>
      <c r="I31" s="27">
        <f>申込ｼｰﾄ!I31</f>
        <v>0</v>
      </c>
      <c r="J31" s="18">
        <f t="shared" si="1"/>
        <v>0</v>
      </c>
      <c r="K31" s="18">
        <f>申込ｼｰﾄ!M31</f>
        <v>0</v>
      </c>
      <c r="L31" s="25">
        <f>申込ｼｰﾄ!N31</f>
        <v>0</v>
      </c>
      <c r="M31" s="25">
        <f>申込ｼｰﾄ!P31</f>
        <v>0</v>
      </c>
      <c r="N31" s="28">
        <f>申込ｼｰﾄ!Q31</f>
        <v>0</v>
      </c>
      <c r="P31" s="37"/>
    </row>
    <row r="32" spans="2:16" ht="12" customHeight="1" x14ac:dyDescent="0.15">
      <c r="B32" s="68">
        <v>18</v>
      </c>
      <c r="C32" s="69" t="s">
        <v>123</v>
      </c>
      <c r="D32" s="35"/>
      <c r="E32" s="64">
        <v>29</v>
      </c>
      <c r="F32" s="18">
        <f>申込ｼｰﾄ!F32</f>
        <v>0</v>
      </c>
      <c r="G32" s="18">
        <f>申込ｼｰﾄ!G32</f>
        <v>0</v>
      </c>
      <c r="H32" s="25">
        <f>申込ｼｰﾄ!H32</f>
        <v>0</v>
      </c>
      <c r="I32" s="27">
        <f>申込ｼｰﾄ!I32</f>
        <v>0</v>
      </c>
      <c r="J32" s="18">
        <f t="shared" si="1"/>
        <v>0</v>
      </c>
      <c r="K32" s="18">
        <f>申込ｼｰﾄ!M32</f>
        <v>0</v>
      </c>
      <c r="L32" s="25">
        <f>申込ｼｰﾄ!N32</f>
        <v>0</v>
      </c>
      <c r="M32" s="25">
        <f>申込ｼｰﾄ!P32</f>
        <v>0</v>
      </c>
      <c r="N32" s="28">
        <f>申込ｼｰﾄ!Q32</f>
        <v>0</v>
      </c>
      <c r="P32" s="37"/>
    </row>
    <row r="33" spans="2:16" ht="12" customHeight="1" x14ac:dyDescent="0.15">
      <c r="B33" s="68">
        <v>19</v>
      </c>
      <c r="C33" s="69" t="s">
        <v>124</v>
      </c>
      <c r="D33" s="35"/>
      <c r="E33" s="64">
        <v>30</v>
      </c>
      <c r="F33" s="18">
        <f>申込ｼｰﾄ!F33</f>
        <v>0</v>
      </c>
      <c r="G33" s="18">
        <f>申込ｼｰﾄ!G33</f>
        <v>0</v>
      </c>
      <c r="H33" s="25">
        <f>申込ｼｰﾄ!H33</f>
        <v>0</v>
      </c>
      <c r="I33" s="27">
        <f>申込ｼｰﾄ!I33</f>
        <v>0</v>
      </c>
      <c r="J33" s="18">
        <f t="shared" si="1"/>
        <v>0</v>
      </c>
      <c r="K33" s="18">
        <f>申込ｼｰﾄ!M33</f>
        <v>0</v>
      </c>
      <c r="L33" s="25">
        <f>申込ｼｰﾄ!N33</f>
        <v>0</v>
      </c>
      <c r="M33" s="25">
        <f>申込ｼｰﾄ!P33</f>
        <v>0</v>
      </c>
      <c r="N33" s="28">
        <f>申込ｼｰﾄ!Q33</f>
        <v>0</v>
      </c>
      <c r="P33" s="37"/>
    </row>
    <row r="34" spans="2:16" ht="12" customHeight="1" x14ac:dyDescent="0.15">
      <c r="B34" s="68">
        <v>20</v>
      </c>
      <c r="C34" s="69" t="s">
        <v>125</v>
      </c>
      <c r="D34" s="35"/>
      <c r="E34" s="64">
        <v>31</v>
      </c>
      <c r="F34" s="18">
        <f>申込ｼｰﾄ!F34</f>
        <v>0</v>
      </c>
      <c r="G34" s="18">
        <f>申込ｼｰﾄ!G34</f>
        <v>0</v>
      </c>
      <c r="H34" s="25">
        <f>申込ｼｰﾄ!H34</f>
        <v>0</v>
      </c>
      <c r="I34" s="27">
        <f>申込ｼｰﾄ!I34</f>
        <v>0</v>
      </c>
      <c r="J34" s="18">
        <f t="shared" si="1"/>
        <v>0</v>
      </c>
      <c r="K34" s="18">
        <f>申込ｼｰﾄ!M34</f>
        <v>0</v>
      </c>
      <c r="L34" s="25">
        <f>申込ｼｰﾄ!N34</f>
        <v>0</v>
      </c>
      <c r="M34" s="25">
        <f>申込ｼｰﾄ!P34</f>
        <v>0</v>
      </c>
      <c r="N34" s="28">
        <f>申込ｼｰﾄ!Q34</f>
        <v>0</v>
      </c>
      <c r="P34" s="37"/>
    </row>
    <row r="35" spans="2:16" ht="12" customHeight="1" x14ac:dyDescent="0.15">
      <c r="B35" s="68">
        <v>21</v>
      </c>
      <c r="C35" s="69" t="s">
        <v>126</v>
      </c>
      <c r="D35" s="35"/>
      <c r="E35" s="64">
        <v>32</v>
      </c>
      <c r="F35" s="18">
        <f>申込ｼｰﾄ!F35</f>
        <v>0</v>
      </c>
      <c r="G35" s="18">
        <f>申込ｼｰﾄ!G35</f>
        <v>0</v>
      </c>
      <c r="H35" s="25">
        <f>申込ｼｰﾄ!H35</f>
        <v>0</v>
      </c>
      <c r="I35" s="27">
        <f>申込ｼｰﾄ!I35</f>
        <v>0</v>
      </c>
      <c r="J35" s="18">
        <f t="shared" si="1"/>
        <v>0</v>
      </c>
      <c r="K35" s="18">
        <f>申込ｼｰﾄ!M35</f>
        <v>0</v>
      </c>
      <c r="L35" s="25">
        <f>申込ｼｰﾄ!N35</f>
        <v>0</v>
      </c>
      <c r="M35" s="25">
        <f>申込ｼｰﾄ!P35</f>
        <v>0</v>
      </c>
      <c r="N35" s="28">
        <f>申込ｼｰﾄ!Q35</f>
        <v>0</v>
      </c>
      <c r="P35" s="37"/>
    </row>
    <row r="36" spans="2:16" ht="12" customHeight="1" x14ac:dyDescent="0.15">
      <c r="B36" s="68">
        <v>22</v>
      </c>
      <c r="C36" s="69" t="s">
        <v>105</v>
      </c>
      <c r="D36" s="35"/>
      <c r="E36" s="64">
        <v>33</v>
      </c>
      <c r="F36" s="18">
        <f>申込ｼｰﾄ!F36</f>
        <v>0</v>
      </c>
      <c r="G36" s="18">
        <f>申込ｼｰﾄ!G36</f>
        <v>0</v>
      </c>
      <c r="H36" s="25">
        <f>申込ｼｰﾄ!H36</f>
        <v>0</v>
      </c>
      <c r="I36" s="27">
        <f>申込ｼｰﾄ!I36</f>
        <v>0</v>
      </c>
      <c r="J36" s="18">
        <f t="shared" si="1"/>
        <v>0</v>
      </c>
      <c r="K36" s="18">
        <f>申込ｼｰﾄ!M36</f>
        <v>0</v>
      </c>
      <c r="L36" s="25">
        <f>申込ｼｰﾄ!N36</f>
        <v>0</v>
      </c>
      <c r="M36" s="25">
        <f>申込ｼｰﾄ!P36</f>
        <v>0</v>
      </c>
      <c r="N36" s="28">
        <f>申込ｼｰﾄ!Q36</f>
        <v>0</v>
      </c>
      <c r="P36" s="37"/>
    </row>
    <row r="37" spans="2:16" ht="12" customHeight="1" x14ac:dyDescent="0.15">
      <c r="B37" s="68">
        <v>23</v>
      </c>
      <c r="C37" s="69" t="s">
        <v>127</v>
      </c>
      <c r="D37" s="35"/>
      <c r="E37" s="64">
        <v>34</v>
      </c>
      <c r="F37" s="18">
        <f>申込ｼｰﾄ!F37</f>
        <v>0</v>
      </c>
      <c r="G37" s="18">
        <f>申込ｼｰﾄ!G37</f>
        <v>0</v>
      </c>
      <c r="H37" s="25">
        <f>申込ｼｰﾄ!H37</f>
        <v>0</v>
      </c>
      <c r="I37" s="27">
        <f>申込ｼｰﾄ!I37</f>
        <v>0</v>
      </c>
      <c r="J37" s="18">
        <f t="shared" si="1"/>
        <v>0</v>
      </c>
      <c r="K37" s="18">
        <f>申込ｼｰﾄ!M37</f>
        <v>0</v>
      </c>
      <c r="L37" s="25">
        <f>申込ｼｰﾄ!N37</f>
        <v>0</v>
      </c>
      <c r="M37" s="25">
        <f>申込ｼｰﾄ!P37</f>
        <v>0</v>
      </c>
      <c r="N37" s="28">
        <f>申込ｼｰﾄ!Q37</f>
        <v>0</v>
      </c>
      <c r="P37" s="37"/>
    </row>
    <row r="38" spans="2:16" ht="12" customHeight="1" x14ac:dyDescent="0.15">
      <c r="B38" s="68">
        <v>24</v>
      </c>
      <c r="C38" s="69"/>
      <c r="D38" s="35"/>
      <c r="E38" s="64">
        <v>35</v>
      </c>
      <c r="F38" s="18">
        <f>申込ｼｰﾄ!F38</f>
        <v>0</v>
      </c>
      <c r="G38" s="18">
        <f>申込ｼｰﾄ!G38</f>
        <v>0</v>
      </c>
      <c r="H38" s="25">
        <f>申込ｼｰﾄ!H38</f>
        <v>0</v>
      </c>
      <c r="I38" s="27">
        <f>申込ｼｰﾄ!I38</f>
        <v>0</v>
      </c>
      <c r="J38" s="18">
        <f t="shared" si="1"/>
        <v>0</v>
      </c>
      <c r="K38" s="18">
        <f>申込ｼｰﾄ!M38</f>
        <v>0</v>
      </c>
      <c r="L38" s="25">
        <f>申込ｼｰﾄ!N38</f>
        <v>0</v>
      </c>
      <c r="M38" s="25">
        <f>申込ｼｰﾄ!P38</f>
        <v>0</v>
      </c>
      <c r="N38" s="28">
        <f>申込ｼｰﾄ!Q38</f>
        <v>0</v>
      </c>
      <c r="P38" s="37"/>
    </row>
    <row r="39" spans="2:16" ht="12" customHeight="1" x14ac:dyDescent="0.15">
      <c r="B39" s="68">
        <v>25</v>
      </c>
      <c r="C39" s="69"/>
      <c r="D39" s="35"/>
      <c r="E39" s="64">
        <v>36</v>
      </c>
      <c r="F39" s="18">
        <f>申込ｼｰﾄ!F39</f>
        <v>0</v>
      </c>
      <c r="G39" s="18">
        <f>申込ｼｰﾄ!G39</f>
        <v>0</v>
      </c>
      <c r="H39" s="25">
        <f>申込ｼｰﾄ!H39</f>
        <v>0</v>
      </c>
      <c r="I39" s="27">
        <f>申込ｼｰﾄ!I39</f>
        <v>0</v>
      </c>
      <c r="J39" s="18">
        <f t="shared" si="1"/>
        <v>0</v>
      </c>
      <c r="K39" s="18">
        <f>申込ｼｰﾄ!M39</f>
        <v>0</v>
      </c>
      <c r="L39" s="25">
        <f>申込ｼｰﾄ!N39</f>
        <v>0</v>
      </c>
      <c r="M39" s="25">
        <f>申込ｼｰﾄ!P39</f>
        <v>0</v>
      </c>
      <c r="N39" s="28">
        <f>申込ｼｰﾄ!Q39</f>
        <v>0</v>
      </c>
      <c r="P39" s="37"/>
    </row>
    <row r="40" spans="2:16" ht="12" customHeight="1" x14ac:dyDescent="0.15">
      <c r="B40" s="68">
        <v>26</v>
      </c>
      <c r="C40" s="69" t="s">
        <v>128</v>
      </c>
      <c r="D40" s="35"/>
      <c r="E40" s="64">
        <v>37</v>
      </c>
      <c r="F40" s="18">
        <f>申込ｼｰﾄ!F40</f>
        <v>0</v>
      </c>
      <c r="G40" s="18">
        <f>申込ｼｰﾄ!G40</f>
        <v>0</v>
      </c>
      <c r="H40" s="25">
        <f>申込ｼｰﾄ!H40</f>
        <v>0</v>
      </c>
      <c r="I40" s="27">
        <f>申込ｼｰﾄ!I40</f>
        <v>0</v>
      </c>
      <c r="J40" s="18">
        <f t="shared" si="1"/>
        <v>0</v>
      </c>
      <c r="K40" s="18">
        <f>申込ｼｰﾄ!M40</f>
        <v>0</v>
      </c>
      <c r="L40" s="25">
        <f>申込ｼｰﾄ!N40</f>
        <v>0</v>
      </c>
      <c r="M40" s="25">
        <f>申込ｼｰﾄ!P40</f>
        <v>0</v>
      </c>
      <c r="N40" s="28">
        <f>申込ｼｰﾄ!Q40</f>
        <v>0</v>
      </c>
      <c r="P40" s="37"/>
    </row>
    <row r="41" spans="2:16" ht="12" customHeight="1" x14ac:dyDescent="0.15">
      <c r="B41" s="68">
        <v>27</v>
      </c>
      <c r="C41" s="69" t="s">
        <v>129</v>
      </c>
      <c r="D41" s="35"/>
      <c r="E41" s="64">
        <v>38</v>
      </c>
      <c r="F41" s="18">
        <f>申込ｼｰﾄ!F41</f>
        <v>0</v>
      </c>
      <c r="G41" s="18">
        <f>申込ｼｰﾄ!G41</f>
        <v>0</v>
      </c>
      <c r="H41" s="25">
        <f>申込ｼｰﾄ!H41</f>
        <v>0</v>
      </c>
      <c r="I41" s="27">
        <f>申込ｼｰﾄ!I41</f>
        <v>0</v>
      </c>
      <c r="J41" s="18">
        <f t="shared" si="1"/>
        <v>0</v>
      </c>
      <c r="K41" s="18">
        <f>申込ｼｰﾄ!M41</f>
        <v>0</v>
      </c>
      <c r="L41" s="25">
        <f>申込ｼｰﾄ!N41</f>
        <v>0</v>
      </c>
      <c r="M41" s="25">
        <f>申込ｼｰﾄ!P41</f>
        <v>0</v>
      </c>
      <c r="N41" s="28">
        <f>申込ｼｰﾄ!Q41</f>
        <v>0</v>
      </c>
      <c r="P41" s="37"/>
    </row>
    <row r="42" spans="2:16" ht="12" customHeight="1" x14ac:dyDescent="0.15">
      <c r="B42" s="68">
        <v>28</v>
      </c>
      <c r="C42" s="69" t="s">
        <v>130</v>
      </c>
      <c r="D42" s="35"/>
      <c r="E42" s="64">
        <v>39</v>
      </c>
      <c r="F42" s="18">
        <f>申込ｼｰﾄ!F42</f>
        <v>0</v>
      </c>
      <c r="G42" s="18">
        <f>申込ｼｰﾄ!G42</f>
        <v>0</v>
      </c>
      <c r="H42" s="25">
        <f>申込ｼｰﾄ!H42</f>
        <v>0</v>
      </c>
      <c r="I42" s="27">
        <f>申込ｼｰﾄ!I42</f>
        <v>0</v>
      </c>
      <c r="J42" s="18">
        <f t="shared" si="1"/>
        <v>0</v>
      </c>
      <c r="K42" s="18">
        <f>申込ｼｰﾄ!M42</f>
        <v>0</v>
      </c>
      <c r="L42" s="25">
        <f>申込ｼｰﾄ!N42</f>
        <v>0</v>
      </c>
      <c r="M42" s="25">
        <f>申込ｼｰﾄ!P42</f>
        <v>0</v>
      </c>
      <c r="N42" s="28">
        <f>申込ｼｰﾄ!Q42</f>
        <v>0</v>
      </c>
      <c r="P42" s="37"/>
    </row>
    <row r="43" spans="2:16" ht="12" customHeight="1" x14ac:dyDescent="0.15">
      <c r="B43" s="76">
        <v>29</v>
      </c>
      <c r="C43" s="77" t="s">
        <v>131</v>
      </c>
      <c r="D43" s="35"/>
      <c r="E43" s="64">
        <v>40</v>
      </c>
      <c r="F43" s="18">
        <f>申込ｼｰﾄ!F43</f>
        <v>0</v>
      </c>
      <c r="G43" s="18">
        <f>申込ｼｰﾄ!G43</f>
        <v>0</v>
      </c>
      <c r="H43" s="25">
        <f>申込ｼｰﾄ!H43</f>
        <v>0</v>
      </c>
      <c r="I43" s="27">
        <f>申込ｼｰﾄ!I43</f>
        <v>0</v>
      </c>
      <c r="J43" s="18">
        <f t="shared" si="1"/>
        <v>0</v>
      </c>
      <c r="K43" s="18">
        <f>申込ｼｰﾄ!M43</f>
        <v>0</v>
      </c>
      <c r="L43" s="25">
        <f>申込ｼｰﾄ!N43</f>
        <v>0</v>
      </c>
      <c r="M43" s="25">
        <f>申込ｼｰﾄ!P43</f>
        <v>0</v>
      </c>
      <c r="N43" s="28">
        <f>申込ｼｰﾄ!Q43</f>
        <v>0</v>
      </c>
      <c r="P43" s="37"/>
    </row>
    <row r="44" spans="2:16" ht="12" customHeight="1" x14ac:dyDescent="0.15">
      <c r="B44" s="68">
        <v>30</v>
      </c>
      <c r="C44" s="69" t="s">
        <v>132</v>
      </c>
      <c r="D44" s="35"/>
      <c r="E44" s="64">
        <v>41</v>
      </c>
      <c r="F44" s="18">
        <f>申込ｼｰﾄ!F44</f>
        <v>0</v>
      </c>
      <c r="G44" s="18">
        <f>申込ｼｰﾄ!G44</f>
        <v>0</v>
      </c>
      <c r="H44" s="25">
        <f>申込ｼｰﾄ!H44</f>
        <v>0</v>
      </c>
      <c r="I44" s="27">
        <f>申込ｼｰﾄ!I44</f>
        <v>0</v>
      </c>
      <c r="J44" s="18">
        <f t="shared" si="1"/>
        <v>0</v>
      </c>
      <c r="K44" s="18">
        <f>申込ｼｰﾄ!M44</f>
        <v>0</v>
      </c>
      <c r="L44" s="25">
        <f>申込ｼｰﾄ!N44</f>
        <v>0</v>
      </c>
      <c r="M44" s="25">
        <f>申込ｼｰﾄ!P44</f>
        <v>0</v>
      </c>
      <c r="N44" s="28">
        <f>申込ｼｰﾄ!Q44</f>
        <v>0</v>
      </c>
      <c r="P44" s="37"/>
    </row>
    <row r="45" spans="2:16" ht="12" customHeight="1" x14ac:dyDescent="0.15">
      <c r="B45" s="68">
        <v>31</v>
      </c>
      <c r="C45" s="69" t="s">
        <v>103</v>
      </c>
      <c r="D45" s="35"/>
      <c r="E45" s="64">
        <v>42</v>
      </c>
      <c r="F45" s="18">
        <f>申込ｼｰﾄ!F45</f>
        <v>0</v>
      </c>
      <c r="G45" s="18">
        <f>申込ｼｰﾄ!G45</f>
        <v>0</v>
      </c>
      <c r="H45" s="25">
        <f>申込ｼｰﾄ!H45</f>
        <v>0</v>
      </c>
      <c r="I45" s="27">
        <f>申込ｼｰﾄ!I45</f>
        <v>0</v>
      </c>
      <c r="J45" s="18">
        <f t="shared" si="1"/>
        <v>0</v>
      </c>
      <c r="K45" s="18">
        <f>申込ｼｰﾄ!M45</f>
        <v>0</v>
      </c>
      <c r="L45" s="25">
        <f>申込ｼｰﾄ!N45</f>
        <v>0</v>
      </c>
      <c r="M45" s="25">
        <f>申込ｼｰﾄ!P45</f>
        <v>0</v>
      </c>
      <c r="N45" s="28">
        <f>申込ｼｰﾄ!Q45</f>
        <v>0</v>
      </c>
      <c r="P45" s="37"/>
    </row>
    <row r="46" spans="2:16" ht="12" customHeight="1" x14ac:dyDescent="0.15">
      <c r="B46" s="68">
        <v>32</v>
      </c>
      <c r="C46" s="69" t="s">
        <v>133</v>
      </c>
      <c r="D46" s="35"/>
      <c r="E46" s="64">
        <v>43</v>
      </c>
      <c r="F46" s="18">
        <f>申込ｼｰﾄ!F46</f>
        <v>0</v>
      </c>
      <c r="G46" s="18">
        <f>申込ｼｰﾄ!G46</f>
        <v>0</v>
      </c>
      <c r="H46" s="25">
        <f>申込ｼｰﾄ!H46</f>
        <v>0</v>
      </c>
      <c r="I46" s="27">
        <f>申込ｼｰﾄ!I46</f>
        <v>0</v>
      </c>
      <c r="J46" s="18">
        <f t="shared" si="1"/>
        <v>0</v>
      </c>
      <c r="K46" s="18">
        <f>申込ｼｰﾄ!M46</f>
        <v>0</v>
      </c>
      <c r="L46" s="25">
        <f>申込ｼｰﾄ!N46</f>
        <v>0</v>
      </c>
      <c r="M46" s="25">
        <f>申込ｼｰﾄ!P46</f>
        <v>0</v>
      </c>
      <c r="N46" s="28">
        <f>申込ｼｰﾄ!Q46</f>
        <v>0</v>
      </c>
      <c r="P46" s="37"/>
    </row>
    <row r="47" spans="2:16" ht="12" customHeight="1" x14ac:dyDescent="0.15">
      <c r="B47" s="68">
        <v>33</v>
      </c>
      <c r="C47" s="69" t="s">
        <v>134</v>
      </c>
      <c r="D47" s="35"/>
      <c r="E47" s="64">
        <v>44</v>
      </c>
      <c r="F47" s="18">
        <f>申込ｼｰﾄ!F47</f>
        <v>0</v>
      </c>
      <c r="G47" s="18">
        <f>申込ｼｰﾄ!G47</f>
        <v>0</v>
      </c>
      <c r="H47" s="25">
        <f>申込ｼｰﾄ!H47</f>
        <v>0</v>
      </c>
      <c r="I47" s="27">
        <f>申込ｼｰﾄ!I47</f>
        <v>0</v>
      </c>
      <c r="J47" s="18">
        <f t="shared" si="1"/>
        <v>0</v>
      </c>
      <c r="K47" s="18">
        <f>申込ｼｰﾄ!M47</f>
        <v>0</v>
      </c>
      <c r="L47" s="25">
        <f>申込ｼｰﾄ!N47</f>
        <v>0</v>
      </c>
      <c r="M47" s="25">
        <f>申込ｼｰﾄ!P47</f>
        <v>0</v>
      </c>
      <c r="N47" s="28">
        <f>申込ｼｰﾄ!Q47</f>
        <v>0</v>
      </c>
      <c r="P47" s="37"/>
    </row>
    <row r="48" spans="2:16" ht="12" customHeight="1" x14ac:dyDescent="0.15">
      <c r="B48" s="68">
        <v>34</v>
      </c>
      <c r="C48" s="69"/>
      <c r="D48" s="35"/>
      <c r="E48" s="64">
        <v>45</v>
      </c>
      <c r="F48" s="18">
        <f>申込ｼｰﾄ!F48</f>
        <v>0</v>
      </c>
      <c r="G48" s="18">
        <f>申込ｼｰﾄ!G48</f>
        <v>0</v>
      </c>
      <c r="H48" s="25">
        <f>申込ｼｰﾄ!H48</f>
        <v>0</v>
      </c>
      <c r="I48" s="27">
        <f>申込ｼｰﾄ!I48</f>
        <v>0</v>
      </c>
      <c r="J48" s="18">
        <f t="shared" si="1"/>
        <v>0</v>
      </c>
      <c r="K48" s="18">
        <f>申込ｼｰﾄ!M48</f>
        <v>0</v>
      </c>
      <c r="L48" s="25">
        <f>申込ｼｰﾄ!N48</f>
        <v>0</v>
      </c>
      <c r="M48" s="25">
        <f>申込ｼｰﾄ!P48</f>
        <v>0</v>
      </c>
      <c r="N48" s="28">
        <f>申込ｼｰﾄ!Q48</f>
        <v>0</v>
      </c>
      <c r="P48" s="37"/>
    </row>
    <row r="49" spans="2:16" ht="12" customHeight="1" x14ac:dyDescent="0.15">
      <c r="B49" s="68">
        <v>35</v>
      </c>
      <c r="C49" s="69" t="s">
        <v>135</v>
      </c>
      <c r="D49" s="35"/>
      <c r="E49" s="64">
        <v>46</v>
      </c>
      <c r="F49" s="18">
        <f>申込ｼｰﾄ!F49</f>
        <v>0</v>
      </c>
      <c r="G49" s="18">
        <f>申込ｼｰﾄ!G49</f>
        <v>0</v>
      </c>
      <c r="H49" s="25">
        <f>申込ｼｰﾄ!H49</f>
        <v>0</v>
      </c>
      <c r="I49" s="27">
        <f>申込ｼｰﾄ!I49</f>
        <v>0</v>
      </c>
      <c r="J49" s="18">
        <f t="shared" si="1"/>
        <v>0</v>
      </c>
      <c r="K49" s="18">
        <f>申込ｼｰﾄ!M49</f>
        <v>0</v>
      </c>
      <c r="L49" s="25">
        <f>申込ｼｰﾄ!N49</f>
        <v>0</v>
      </c>
      <c r="M49" s="25">
        <f>申込ｼｰﾄ!P49</f>
        <v>0</v>
      </c>
      <c r="N49" s="28">
        <f>申込ｼｰﾄ!Q49</f>
        <v>0</v>
      </c>
      <c r="P49" s="37"/>
    </row>
    <row r="50" spans="2:16" ht="12" customHeight="1" x14ac:dyDescent="0.15">
      <c r="B50" s="68">
        <v>36</v>
      </c>
      <c r="C50" s="69" t="s">
        <v>136</v>
      </c>
      <c r="D50" s="35"/>
      <c r="E50" s="64">
        <v>47</v>
      </c>
      <c r="F50" s="18">
        <f>申込ｼｰﾄ!F50</f>
        <v>0</v>
      </c>
      <c r="G50" s="18">
        <f>申込ｼｰﾄ!G50</f>
        <v>0</v>
      </c>
      <c r="H50" s="25">
        <f>申込ｼｰﾄ!H50</f>
        <v>0</v>
      </c>
      <c r="I50" s="27">
        <f>申込ｼｰﾄ!I50</f>
        <v>0</v>
      </c>
      <c r="J50" s="18">
        <f t="shared" si="1"/>
        <v>0</v>
      </c>
      <c r="K50" s="18">
        <f>申込ｼｰﾄ!M50</f>
        <v>0</v>
      </c>
      <c r="L50" s="25">
        <f>申込ｼｰﾄ!N50</f>
        <v>0</v>
      </c>
      <c r="M50" s="25">
        <f>申込ｼｰﾄ!P50</f>
        <v>0</v>
      </c>
      <c r="N50" s="28">
        <f>申込ｼｰﾄ!Q50</f>
        <v>0</v>
      </c>
      <c r="P50" s="37"/>
    </row>
    <row r="51" spans="2:16" ht="12" customHeight="1" x14ac:dyDescent="0.15">
      <c r="B51" s="68">
        <v>37</v>
      </c>
      <c r="C51" s="69" t="s">
        <v>137</v>
      </c>
      <c r="D51" s="35"/>
      <c r="E51" s="64">
        <v>48</v>
      </c>
      <c r="F51" s="18">
        <f>申込ｼｰﾄ!F51</f>
        <v>0</v>
      </c>
      <c r="G51" s="18">
        <f>申込ｼｰﾄ!G51</f>
        <v>0</v>
      </c>
      <c r="H51" s="25">
        <f>申込ｼｰﾄ!H51</f>
        <v>0</v>
      </c>
      <c r="I51" s="27">
        <f>申込ｼｰﾄ!I51</f>
        <v>0</v>
      </c>
      <c r="J51" s="18">
        <f t="shared" si="1"/>
        <v>0</v>
      </c>
      <c r="K51" s="18">
        <f>申込ｼｰﾄ!M51</f>
        <v>0</v>
      </c>
      <c r="L51" s="25">
        <f>申込ｼｰﾄ!N51</f>
        <v>0</v>
      </c>
      <c r="M51" s="25">
        <f>申込ｼｰﾄ!P51</f>
        <v>0</v>
      </c>
      <c r="N51" s="28">
        <f>申込ｼｰﾄ!Q51</f>
        <v>0</v>
      </c>
    </row>
    <row r="52" spans="2:16" ht="12" customHeight="1" x14ac:dyDescent="0.15">
      <c r="B52" s="68">
        <v>38</v>
      </c>
      <c r="C52" s="69" t="s">
        <v>138</v>
      </c>
      <c r="D52" s="35"/>
      <c r="E52" s="64">
        <v>49</v>
      </c>
      <c r="F52" s="18">
        <f>申込ｼｰﾄ!F52</f>
        <v>0</v>
      </c>
      <c r="G52" s="18">
        <f>申込ｼｰﾄ!G52</f>
        <v>0</v>
      </c>
      <c r="H52" s="25">
        <f>申込ｼｰﾄ!H52</f>
        <v>0</v>
      </c>
      <c r="I52" s="27">
        <f>申込ｼｰﾄ!I52</f>
        <v>0</v>
      </c>
      <c r="J52" s="18">
        <f t="shared" si="1"/>
        <v>0</v>
      </c>
      <c r="K52" s="18">
        <f>申込ｼｰﾄ!M52</f>
        <v>0</v>
      </c>
      <c r="L52" s="25">
        <f>申込ｼｰﾄ!N52</f>
        <v>0</v>
      </c>
      <c r="M52" s="25">
        <f>申込ｼｰﾄ!P52</f>
        <v>0</v>
      </c>
      <c r="N52" s="28">
        <f>申込ｼｰﾄ!Q52</f>
        <v>0</v>
      </c>
    </row>
    <row r="53" spans="2:16" ht="12" customHeight="1" x14ac:dyDescent="0.15">
      <c r="B53" s="68">
        <v>39</v>
      </c>
      <c r="C53" s="69" t="s">
        <v>139</v>
      </c>
      <c r="D53" s="35"/>
      <c r="E53" s="64">
        <v>50</v>
      </c>
      <c r="F53" s="18">
        <f>申込ｼｰﾄ!F53</f>
        <v>0</v>
      </c>
      <c r="G53" s="18">
        <f>申込ｼｰﾄ!G53</f>
        <v>0</v>
      </c>
      <c r="H53" s="25">
        <f>申込ｼｰﾄ!H53</f>
        <v>0</v>
      </c>
      <c r="I53" s="27">
        <f>申込ｼｰﾄ!I53</f>
        <v>0</v>
      </c>
      <c r="J53" s="18">
        <f t="shared" si="1"/>
        <v>0</v>
      </c>
      <c r="K53" s="18">
        <f>申込ｼｰﾄ!M53</f>
        <v>0</v>
      </c>
      <c r="L53" s="25">
        <f>申込ｼｰﾄ!N53</f>
        <v>0</v>
      </c>
      <c r="M53" s="25">
        <f>申込ｼｰﾄ!P53</f>
        <v>0</v>
      </c>
      <c r="N53" s="28">
        <f>申込ｼｰﾄ!Q53</f>
        <v>0</v>
      </c>
    </row>
    <row r="54" spans="2:16" ht="12" customHeight="1" thickBot="1" x14ac:dyDescent="0.2">
      <c r="B54" s="78">
        <v>40</v>
      </c>
      <c r="C54" s="79" t="s">
        <v>140</v>
      </c>
      <c r="D54" s="35"/>
      <c r="E54" s="64">
        <v>51</v>
      </c>
      <c r="F54" s="18">
        <f>申込ｼｰﾄ!F54</f>
        <v>0</v>
      </c>
      <c r="G54" s="18">
        <f>申込ｼｰﾄ!G54</f>
        <v>0</v>
      </c>
      <c r="H54" s="25">
        <f>申込ｼｰﾄ!H54</f>
        <v>0</v>
      </c>
      <c r="I54" s="27">
        <f>申込ｼｰﾄ!I54</f>
        <v>0</v>
      </c>
      <c r="J54" s="18">
        <f t="shared" si="1"/>
        <v>0</v>
      </c>
      <c r="K54" s="18">
        <f>申込ｼｰﾄ!M54</f>
        <v>0</v>
      </c>
      <c r="L54" s="25">
        <f>申込ｼｰﾄ!N54</f>
        <v>0</v>
      </c>
      <c r="M54" s="25">
        <f>申込ｼｰﾄ!P54</f>
        <v>0</v>
      </c>
      <c r="N54" s="28">
        <f>申込ｼｰﾄ!Q54</f>
        <v>0</v>
      </c>
    </row>
    <row r="55" spans="2:16" ht="12" customHeight="1" x14ac:dyDescent="0.15">
      <c r="B55" s="35"/>
      <c r="C55" s="37"/>
      <c r="D55" s="35"/>
      <c r="E55" s="64">
        <v>52</v>
      </c>
      <c r="F55" s="18">
        <f>申込ｼｰﾄ!F55</f>
        <v>0</v>
      </c>
      <c r="G55" s="18">
        <f>申込ｼｰﾄ!G55</f>
        <v>0</v>
      </c>
      <c r="H55" s="25">
        <f>申込ｼｰﾄ!H55</f>
        <v>0</v>
      </c>
      <c r="I55" s="27">
        <f>申込ｼｰﾄ!I55</f>
        <v>0</v>
      </c>
      <c r="J55" s="18">
        <f t="shared" si="1"/>
        <v>0</v>
      </c>
      <c r="K55" s="18">
        <f>申込ｼｰﾄ!M55</f>
        <v>0</v>
      </c>
      <c r="L55" s="25">
        <f>申込ｼｰﾄ!N55</f>
        <v>0</v>
      </c>
      <c r="M55" s="25">
        <f>申込ｼｰﾄ!P55</f>
        <v>0</v>
      </c>
      <c r="N55" s="28">
        <f>申込ｼｰﾄ!Q55</f>
        <v>0</v>
      </c>
    </row>
    <row r="56" spans="2:16" ht="12" customHeight="1" x14ac:dyDescent="0.15">
      <c r="B56" s="35"/>
      <c r="C56" s="37"/>
      <c r="D56" s="35"/>
      <c r="E56" s="64">
        <v>53</v>
      </c>
      <c r="F56" s="18">
        <f>申込ｼｰﾄ!F56</f>
        <v>0</v>
      </c>
      <c r="G56" s="18">
        <f>申込ｼｰﾄ!G56</f>
        <v>0</v>
      </c>
      <c r="H56" s="25">
        <f>申込ｼｰﾄ!H56</f>
        <v>0</v>
      </c>
      <c r="I56" s="27">
        <f>申込ｼｰﾄ!I56</f>
        <v>0</v>
      </c>
      <c r="J56" s="18">
        <f t="shared" si="1"/>
        <v>0</v>
      </c>
      <c r="K56" s="18">
        <f>申込ｼｰﾄ!M56</f>
        <v>0</v>
      </c>
      <c r="L56" s="25">
        <f>申込ｼｰﾄ!N56</f>
        <v>0</v>
      </c>
      <c r="M56" s="25">
        <f>申込ｼｰﾄ!P56</f>
        <v>0</v>
      </c>
      <c r="N56" s="28">
        <f>申込ｼｰﾄ!Q56</f>
        <v>0</v>
      </c>
    </row>
    <row r="57" spans="2:16" ht="12" customHeight="1" x14ac:dyDescent="0.15">
      <c r="B57" s="35"/>
      <c r="C57" s="37"/>
      <c r="D57" s="35"/>
      <c r="E57" s="64">
        <v>54</v>
      </c>
      <c r="F57" s="18">
        <f>申込ｼｰﾄ!F57</f>
        <v>0</v>
      </c>
      <c r="G57" s="18">
        <f>申込ｼｰﾄ!G57</f>
        <v>0</v>
      </c>
      <c r="H57" s="25">
        <f>申込ｼｰﾄ!H57</f>
        <v>0</v>
      </c>
      <c r="I57" s="27">
        <f>申込ｼｰﾄ!I57</f>
        <v>0</v>
      </c>
      <c r="J57" s="18">
        <f t="shared" si="1"/>
        <v>0</v>
      </c>
      <c r="K57" s="18">
        <f>申込ｼｰﾄ!M57</f>
        <v>0</v>
      </c>
      <c r="L57" s="25">
        <f>申込ｼｰﾄ!N57</f>
        <v>0</v>
      </c>
      <c r="M57" s="25">
        <f>申込ｼｰﾄ!P57</f>
        <v>0</v>
      </c>
      <c r="N57" s="28">
        <f>申込ｼｰﾄ!Q57</f>
        <v>0</v>
      </c>
    </row>
    <row r="58" spans="2:16" ht="12" customHeight="1" x14ac:dyDescent="0.15">
      <c r="B58" s="35"/>
      <c r="C58" s="37"/>
      <c r="D58" s="35"/>
      <c r="E58" s="64">
        <v>55</v>
      </c>
      <c r="F58" s="18">
        <f>申込ｼｰﾄ!F58</f>
        <v>0</v>
      </c>
      <c r="G58" s="18">
        <f>申込ｼｰﾄ!G58</f>
        <v>0</v>
      </c>
      <c r="H58" s="25">
        <f>申込ｼｰﾄ!H58</f>
        <v>0</v>
      </c>
      <c r="I58" s="27">
        <f>申込ｼｰﾄ!I58</f>
        <v>0</v>
      </c>
      <c r="J58" s="18">
        <f t="shared" si="1"/>
        <v>0</v>
      </c>
      <c r="K58" s="18">
        <f>申込ｼｰﾄ!M58</f>
        <v>0</v>
      </c>
      <c r="L58" s="25">
        <f>申込ｼｰﾄ!N58</f>
        <v>0</v>
      </c>
      <c r="M58" s="25">
        <f>申込ｼｰﾄ!P58</f>
        <v>0</v>
      </c>
      <c r="N58" s="28">
        <f>申込ｼｰﾄ!Q58</f>
        <v>0</v>
      </c>
    </row>
    <row r="59" spans="2:16" ht="12" customHeight="1" thickBot="1" x14ac:dyDescent="0.2">
      <c r="D59" s="36"/>
      <c r="E59" s="65">
        <v>56</v>
      </c>
      <c r="F59" s="19">
        <f>申込ｼｰﾄ!F59</f>
        <v>0</v>
      </c>
      <c r="G59" s="19">
        <f>申込ｼｰﾄ!G59</f>
        <v>0</v>
      </c>
      <c r="H59" s="84">
        <f>申込ｼｰﾄ!H59</f>
        <v>0</v>
      </c>
      <c r="I59" s="110">
        <f>申込ｼｰﾄ!I59</f>
        <v>0</v>
      </c>
      <c r="J59" s="19">
        <f>$J$4</f>
        <v>0</v>
      </c>
      <c r="K59" s="19">
        <f>申込ｼｰﾄ!M59</f>
        <v>0</v>
      </c>
      <c r="L59" s="84">
        <f>申込ｼｰﾄ!N59</f>
        <v>0</v>
      </c>
      <c r="M59" s="84">
        <f>申込ｼｰﾄ!P59</f>
        <v>0</v>
      </c>
      <c r="N59" s="111">
        <f>申込ｼｰﾄ!Q59</f>
        <v>0</v>
      </c>
    </row>
    <row r="60" spans="2:16" ht="6.75" customHeight="1" thickTop="1" x14ac:dyDescent="0.15">
      <c r="N60" s="12"/>
    </row>
    <row r="61" spans="2:16" ht="16.5" customHeight="1" x14ac:dyDescent="0.2">
      <c r="B61" s="124" t="str">
        <f>申込ｼｰﾄ!B61</f>
        <v>令和7年月日</v>
      </c>
      <c r="C61" s="124"/>
      <c r="D61" s="38"/>
      <c r="E61" s="38"/>
      <c r="F61" s="38"/>
      <c r="G61" s="38"/>
      <c r="H61" s="6"/>
      <c r="I61" s="6"/>
      <c r="J61" s="6"/>
      <c r="K61" s="6"/>
      <c r="L61" s="6"/>
      <c r="M61" s="13"/>
      <c r="N61" s="12"/>
    </row>
    <row r="62" spans="2:16" ht="16.5" customHeight="1" x14ac:dyDescent="0.2">
      <c r="B62" s="2" t="s">
        <v>8</v>
      </c>
      <c r="C62" s="5"/>
      <c r="D62" s="5"/>
      <c r="E62" s="6"/>
      <c r="F62" s="6"/>
      <c r="G62" s="6"/>
      <c r="H62" s="6"/>
      <c r="I62" s="6"/>
      <c r="J62" s="6"/>
      <c r="K62" s="6"/>
      <c r="L62" s="6"/>
      <c r="M62" s="13"/>
      <c r="N62" s="12"/>
    </row>
    <row r="63" spans="2:16" ht="16.5" customHeight="1" x14ac:dyDescent="0.2">
      <c r="B63" s="119" t="s">
        <v>9</v>
      </c>
      <c r="C63" s="119"/>
      <c r="D63" s="6" t="s">
        <v>7</v>
      </c>
      <c r="E63" s="117">
        <f>申込ｼｰﾄ!E63</f>
        <v>0</v>
      </c>
      <c r="F63" s="117"/>
      <c r="G63" s="117"/>
      <c r="H63" s="117"/>
      <c r="I63" s="6" t="s">
        <v>18</v>
      </c>
      <c r="J63" s="6"/>
      <c r="K63" s="6"/>
      <c r="L63" s="6"/>
      <c r="M63" s="54">
        <f>申込ｼｰﾄ!M63</f>
        <v>0</v>
      </c>
      <c r="N63" s="12" t="s">
        <v>66</v>
      </c>
    </row>
    <row r="64" spans="2:16" ht="16.5" customHeight="1" x14ac:dyDescent="0.2">
      <c r="B64" s="119" t="s">
        <v>10</v>
      </c>
      <c r="C64" s="119"/>
      <c r="D64" s="6"/>
      <c r="E64" s="123">
        <f>申込ｼｰﾄ!E64</f>
        <v>0</v>
      </c>
      <c r="F64" s="123"/>
      <c r="G64" s="123"/>
      <c r="H64" s="6" t="s">
        <v>2</v>
      </c>
      <c r="I64" s="15" t="s">
        <v>29</v>
      </c>
      <c r="J64" s="6"/>
      <c r="K64" s="6"/>
      <c r="L64" s="6"/>
      <c r="M64" s="13"/>
      <c r="N64" s="12" t="s">
        <v>67</v>
      </c>
    </row>
    <row r="65" spans="2:23" ht="8.25" customHeight="1" x14ac:dyDescent="0.2">
      <c r="B65" s="5"/>
      <c r="C65" s="5"/>
      <c r="D65" s="5"/>
      <c r="E65" s="6"/>
      <c r="F65" s="6"/>
      <c r="G65" s="6"/>
      <c r="H65" s="6"/>
      <c r="I65" s="6"/>
      <c r="J65" s="6"/>
      <c r="K65" s="6"/>
      <c r="L65" s="6"/>
      <c r="M65" s="13"/>
      <c r="N65" s="12"/>
    </row>
    <row r="66" spans="2:23" ht="16.5" customHeight="1" x14ac:dyDescent="0.2">
      <c r="B66" s="2" t="s">
        <v>11</v>
      </c>
      <c r="C66" s="5"/>
      <c r="D66" s="5"/>
      <c r="E66" s="6"/>
      <c r="F66" s="6"/>
      <c r="G66" s="6"/>
      <c r="H66" s="6"/>
      <c r="I66" s="6"/>
      <c r="J66" s="6"/>
      <c r="K66" s="6"/>
      <c r="L66" s="6"/>
      <c r="M66" s="13"/>
      <c r="N66" s="12"/>
    </row>
    <row r="67" spans="2:23" ht="16.5" customHeight="1" x14ac:dyDescent="0.2">
      <c r="C67" s="39" t="s">
        <v>12</v>
      </c>
      <c r="E67" s="117">
        <f>申込ｼｰﾄ!E67</f>
        <v>0</v>
      </c>
      <c r="F67" s="117"/>
      <c r="G67" s="117"/>
      <c r="H67" s="117"/>
      <c r="J67" s="30" t="s">
        <v>30</v>
      </c>
      <c r="K67" s="82">
        <f>申込ｼｰﾄ!K67</f>
        <v>0</v>
      </c>
      <c r="L67" s="82"/>
      <c r="M67" s="82"/>
      <c r="N67" s="31"/>
    </row>
    <row r="68" spans="2:23" ht="7.5" customHeight="1" x14ac:dyDescent="0.15">
      <c r="M68" s="12"/>
      <c r="N68" s="12"/>
    </row>
    <row r="69" spans="2:23" ht="16.5" customHeight="1" x14ac:dyDescent="0.2">
      <c r="C69" s="39" t="s">
        <v>32</v>
      </c>
      <c r="E69" s="32" t="str">
        <f>申込ｼｰﾄ!E69</f>
        <v xml:space="preserve"> </v>
      </c>
      <c r="F69" s="9" t="s">
        <v>13</v>
      </c>
      <c r="G69" s="9"/>
      <c r="H69" s="9" t="s">
        <v>75</v>
      </c>
      <c r="I69" s="8">
        <f>申込ｼｰﾄ!I69</f>
        <v>0</v>
      </c>
      <c r="J69" s="7" t="s">
        <v>42</v>
      </c>
      <c r="K69" s="118" t="e">
        <f>申込ｼｰﾄ!L69</f>
        <v>#VALUE!</v>
      </c>
      <c r="L69" s="118"/>
      <c r="M69" s="9" t="s">
        <v>13</v>
      </c>
      <c r="N69" s="12"/>
    </row>
    <row r="70" spans="2:23" ht="16.5" customHeight="1" x14ac:dyDescent="0.2">
      <c r="C70" s="10" t="s">
        <v>141</v>
      </c>
      <c r="E70" s="115">
        <v>2000</v>
      </c>
      <c r="F70" s="4" t="s">
        <v>13</v>
      </c>
      <c r="G70" s="4"/>
      <c r="H70" s="9" t="s">
        <v>75</v>
      </c>
      <c r="I70" s="116">
        <f>申込ｼｰﾄ!I70</f>
        <v>0</v>
      </c>
      <c r="J70" s="4" t="s">
        <v>142</v>
      </c>
      <c r="K70" s="126">
        <f>申込ｼｰﾄ!L70</f>
        <v>0</v>
      </c>
      <c r="L70" s="126"/>
      <c r="M70" s="83" t="s">
        <v>13</v>
      </c>
      <c r="N70" s="83"/>
    </row>
    <row r="71" spans="2:23" ht="16.5" customHeight="1" x14ac:dyDescent="0.2">
      <c r="J71" s="3" t="s">
        <v>143</v>
      </c>
      <c r="K71" s="126" t="e">
        <f>申込ｼｰﾄ!L71</f>
        <v>#VALUE!</v>
      </c>
      <c r="L71" s="126"/>
      <c r="M71" s="83" t="s">
        <v>13</v>
      </c>
      <c r="N71" s="83"/>
    </row>
    <row r="72" spans="2:23" ht="8.25" customHeight="1" x14ac:dyDescent="0.2">
      <c r="J72" s="3"/>
      <c r="K72" s="4"/>
      <c r="L72" s="9"/>
      <c r="M72" s="14"/>
      <c r="N72" s="12"/>
    </row>
    <row r="73" spans="2:23" ht="16.5" customHeight="1" x14ac:dyDescent="0.15">
      <c r="C73" s="44" t="s">
        <v>28</v>
      </c>
      <c r="E73" s="42" t="s">
        <v>36</v>
      </c>
      <c r="F73" s="120">
        <f>申込ｼｰﾄ!F73</f>
        <v>0</v>
      </c>
      <c r="G73" s="120"/>
      <c r="H73" s="42" t="s">
        <v>35</v>
      </c>
      <c r="I73" s="120">
        <f>申込ｼｰﾄ!I73</f>
        <v>0</v>
      </c>
      <c r="J73" s="120"/>
      <c r="K73" s="127" t="s">
        <v>33</v>
      </c>
      <c r="L73" s="127"/>
      <c r="M73" s="119" t="s">
        <v>34</v>
      </c>
      <c r="N73" s="119"/>
      <c r="O73" s="11"/>
    </row>
    <row r="74" spans="2:23" ht="16.5" customHeight="1" x14ac:dyDescent="0.15">
      <c r="E74" s="43" t="s">
        <v>36</v>
      </c>
      <c r="F74" s="125">
        <f>申込ｼｰﾄ!F74</f>
        <v>0</v>
      </c>
      <c r="G74" s="125"/>
      <c r="H74" s="43" t="s">
        <v>35</v>
      </c>
      <c r="I74" s="125">
        <f>申込ｼｰﾄ!I74</f>
        <v>0</v>
      </c>
      <c r="J74" s="125"/>
      <c r="K74" s="127"/>
      <c r="L74" s="127"/>
      <c r="M74" s="120"/>
      <c r="N74" s="120"/>
      <c r="O74" s="11"/>
    </row>
    <row r="75" spans="2:23" ht="6" customHeight="1" x14ac:dyDescent="0.15">
      <c r="N75" s="12"/>
    </row>
    <row r="76" spans="2:23" x14ac:dyDescent="0.15">
      <c r="K76" t="s">
        <v>37</v>
      </c>
      <c r="N76" s="12"/>
    </row>
    <row r="77" spans="2:23" ht="12.6" thickBot="1" x14ac:dyDescent="0.2"/>
    <row r="78" spans="2:23" s="56" customFormat="1" ht="16.2" x14ac:dyDescent="0.15">
      <c r="E78" s="37"/>
      <c r="F78" s="57" t="s">
        <v>64</v>
      </c>
      <c r="G78" s="48" t="s">
        <v>55</v>
      </c>
      <c r="H78" s="48" t="s">
        <v>56</v>
      </c>
      <c r="I78" s="48" t="s">
        <v>57</v>
      </c>
      <c r="J78" s="48" t="s">
        <v>58</v>
      </c>
      <c r="K78" s="48" t="s">
        <v>68</v>
      </c>
      <c r="L78" s="48" t="s">
        <v>59</v>
      </c>
      <c r="M78" s="48" t="s">
        <v>60</v>
      </c>
      <c r="N78" s="58" t="s">
        <v>61</v>
      </c>
      <c r="O78" s="58" t="s">
        <v>69</v>
      </c>
      <c r="P78" s="58" t="s">
        <v>62</v>
      </c>
      <c r="Q78" s="59" t="s">
        <v>63</v>
      </c>
      <c r="R78" s="59" t="s">
        <v>63</v>
      </c>
    </row>
    <row r="79" spans="2:23" ht="16.2" x14ac:dyDescent="0.15">
      <c r="E79" s="35">
        <f>C4</f>
        <v>0</v>
      </c>
      <c r="F79" s="55">
        <f>M63</f>
        <v>0</v>
      </c>
      <c r="G79" s="49">
        <f>E63</f>
        <v>0</v>
      </c>
      <c r="H79" s="49">
        <f>E67</f>
        <v>0</v>
      </c>
      <c r="I79" s="50"/>
      <c r="J79" s="50">
        <f>COUNTIF(F4:F59,1)</f>
        <v>0</v>
      </c>
      <c r="K79" s="50">
        <f>COUNTIF(F4:F59,3)</f>
        <v>0</v>
      </c>
      <c r="L79" s="50">
        <f>COUNTIF(K79,"&gt;3")</f>
        <v>0</v>
      </c>
      <c r="M79" s="50"/>
      <c r="N79" s="50">
        <f>COUNTIF(F4:F59,2)</f>
        <v>0</v>
      </c>
      <c r="O79" s="50">
        <f>COUNTIF(F4:F59,4)</f>
        <v>0</v>
      </c>
      <c r="P79" s="51">
        <f>COUNTIF(O79,"&gt;3")</f>
        <v>0</v>
      </c>
      <c r="Q79" s="52">
        <f>SUM(I79,M79)</f>
        <v>0</v>
      </c>
      <c r="R79" s="52">
        <f>SUM(J79,N79)</f>
        <v>0</v>
      </c>
      <c r="S79" s="60"/>
      <c r="T79" s="60"/>
      <c r="U79" s="60"/>
      <c r="W79" s="60"/>
    </row>
    <row r="80" spans="2:23" x14ac:dyDescent="0.15">
      <c r="G80" t="s">
        <v>76</v>
      </c>
    </row>
  </sheetData>
  <mergeCells count="16">
    <mergeCell ref="M73:N74"/>
    <mergeCell ref="F74:G74"/>
    <mergeCell ref="I74:J74"/>
    <mergeCell ref="B8:C8"/>
    <mergeCell ref="B63:C63"/>
    <mergeCell ref="E63:H63"/>
    <mergeCell ref="B64:C64"/>
    <mergeCell ref="E64:G64"/>
    <mergeCell ref="E67:H67"/>
    <mergeCell ref="B61:C61"/>
    <mergeCell ref="K69:L69"/>
    <mergeCell ref="K70:L70"/>
    <mergeCell ref="K71:L71"/>
    <mergeCell ref="F73:G73"/>
    <mergeCell ref="I73:J73"/>
    <mergeCell ref="K73:L74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0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CC31-D0D9-446D-AE08-E260B4006986}">
  <dimension ref="B1:Z80"/>
  <sheetViews>
    <sheetView view="pageBreakPreview" topLeftCell="B1" zoomScaleNormal="100" zoomScaleSheetLayoutView="100" workbookViewId="0">
      <selection activeCell="I11" sqref="I11"/>
    </sheetView>
  </sheetViews>
  <sheetFormatPr defaultRowHeight="12" x14ac:dyDescent="0.15"/>
  <cols>
    <col min="1" max="1" width="1.33203125" customWidth="1"/>
    <col min="2" max="2" width="5.109375" customWidth="1"/>
    <col min="3" max="3" width="20.109375" customWidth="1"/>
    <col min="4" max="4" width="1" customWidth="1"/>
    <col min="5" max="5" width="11.88671875" bestFit="1" customWidth="1"/>
    <col min="6" max="6" width="7.6640625" bestFit="1" customWidth="1"/>
    <col min="7" max="7" width="6.5546875" customWidth="1"/>
    <col min="8" max="11" width="10" customWidth="1"/>
    <col min="12" max="12" width="11.33203125" customWidth="1"/>
    <col min="13" max="13" width="6.109375" customWidth="1"/>
    <col min="14" max="14" width="8.33203125" customWidth="1"/>
    <col min="15" max="15" width="12.88671875" customWidth="1"/>
    <col min="16" max="16" width="8.5546875" customWidth="1"/>
    <col min="17" max="17" width="14.109375" bestFit="1" customWidth="1"/>
    <col min="18" max="18" width="24.44140625" customWidth="1"/>
    <col min="19" max="19" width="3.33203125" customWidth="1"/>
    <col min="20" max="26" width="10" customWidth="1"/>
  </cols>
  <sheetData>
    <row r="1" spans="2:21" s="29" customFormat="1" ht="21" customHeight="1" x14ac:dyDescent="0.25">
      <c r="B1" s="33" t="s">
        <v>109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75"/>
      <c r="O1" s="75"/>
      <c r="P1" s="33"/>
      <c r="Q1" s="33"/>
    </row>
    <row r="2" spans="2:21" ht="6" customHeight="1" thickBot="1" x14ac:dyDescent="0.2">
      <c r="Q2" s="12"/>
    </row>
    <row r="3" spans="2:21" s="1" customFormat="1" ht="13.2" thickTop="1" thickBot="1" x14ac:dyDescent="0.2">
      <c r="B3" s="71"/>
      <c r="C3" s="72" t="s">
        <v>65</v>
      </c>
      <c r="D3" s="34"/>
      <c r="E3" s="62" t="s">
        <v>14</v>
      </c>
      <c r="F3" s="16" t="s">
        <v>54</v>
      </c>
      <c r="G3" s="16" t="s">
        <v>6</v>
      </c>
      <c r="H3" s="20" t="s">
        <v>4</v>
      </c>
      <c r="I3" s="21" t="s">
        <v>5</v>
      </c>
      <c r="J3" s="20" t="s">
        <v>82</v>
      </c>
      <c r="K3" s="21" t="s">
        <v>83</v>
      </c>
      <c r="L3" s="16" t="s">
        <v>92</v>
      </c>
      <c r="M3" s="16" t="s">
        <v>0</v>
      </c>
      <c r="N3" s="22" t="s">
        <v>15</v>
      </c>
      <c r="O3" s="22" t="s">
        <v>94</v>
      </c>
      <c r="P3" s="22" t="s">
        <v>24</v>
      </c>
      <c r="Q3" s="86" t="s">
        <v>84</v>
      </c>
      <c r="R3" s="90" t="s">
        <v>91</v>
      </c>
    </row>
    <row r="4" spans="2:21" ht="12" customHeight="1" thickTop="1" thickBot="1" x14ac:dyDescent="0.3">
      <c r="B4" s="71"/>
      <c r="C4" s="70">
        <v>2</v>
      </c>
      <c r="D4" s="35"/>
      <c r="E4" s="63">
        <v>1</v>
      </c>
      <c r="F4" s="17">
        <v>1</v>
      </c>
      <c r="G4" s="17">
        <v>2551</v>
      </c>
      <c r="H4" s="24" t="s">
        <v>147</v>
      </c>
      <c r="I4" s="26" t="s">
        <v>148</v>
      </c>
      <c r="J4" s="24" t="s">
        <v>149</v>
      </c>
      <c r="K4" s="26" t="s">
        <v>150</v>
      </c>
      <c r="L4" s="98" t="str">
        <f>E63</f>
        <v>原山中</v>
      </c>
      <c r="M4" s="17">
        <v>1</v>
      </c>
      <c r="N4" s="24">
        <v>1</v>
      </c>
      <c r="O4" s="101" t="str">
        <f>IF(N4="","",VLOOKUP(N4,$B$15:$Q$54,2))</f>
        <v>小学6年男子100m</v>
      </c>
      <c r="P4" s="24">
        <v>13.65</v>
      </c>
      <c r="Q4" s="87" t="s">
        <v>31</v>
      </c>
      <c r="R4" s="97" t="s">
        <v>97</v>
      </c>
      <c r="T4" s="61" t="s">
        <v>43</v>
      </c>
      <c r="U4" t="s">
        <v>80</v>
      </c>
    </row>
    <row r="5" spans="2:21" ht="12" customHeight="1" thickTop="1" x14ac:dyDescent="0.25">
      <c r="C5" t="s">
        <v>70</v>
      </c>
      <c r="D5" s="35"/>
      <c r="E5" s="64">
        <v>2</v>
      </c>
      <c r="F5" s="18">
        <v>1</v>
      </c>
      <c r="G5" s="18">
        <v>2552</v>
      </c>
      <c r="H5" s="25" t="s">
        <v>17</v>
      </c>
      <c r="I5" s="27" t="s">
        <v>151</v>
      </c>
      <c r="J5" s="25" t="s">
        <v>152</v>
      </c>
      <c r="K5" s="27" t="s">
        <v>153</v>
      </c>
      <c r="L5" s="99" t="str">
        <f>$L$4</f>
        <v>原山中</v>
      </c>
      <c r="M5" s="18">
        <v>2</v>
      </c>
      <c r="N5" s="25">
        <v>7</v>
      </c>
      <c r="O5" s="102" t="str">
        <f t="shared" ref="O5:O59" si="0">IF(N5="","",VLOOKUP(N5,$B$15:$Q$54,2))</f>
        <v>中学男子100m</v>
      </c>
      <c r="P5" s="25">
        <v>12.08</v>
      </c>
      <c r="Q5" s="88" t="s">
        <v>31</v>
      </c>
      <c r="R5" s="97"/>
      <c r="T5" s="61"/>
      <c r="U5" t="s">
        <v>81</v>
      </c>
    </row>
    <row r="6" spans="2:21" ht="12" customHeight="1" x14ac:dyDescent="0.25">
      <c r="B6" t="s">
        <v>96</v>
      </c>
      <c r="D6" s="35"/>
      <c r="E6" s="64">
        <v>3</v>
      </c>
      <c r="F6" s="18">
        <v>2</v>
      </c>
      <c r="G6" s="18">
        <v>1299</v>
      </c>
      <c r="H6" s="25" t="s">
        <v>154</v>
      </c>
      <c r="I6" s="27" t="s">
        <v>155</v>
      </c>
      <c r="J6" s="25" t="s">
        <v>156</v>
      </c>
      <c r="K6" s="27" t="s">
        <v>157</v>
      </c>
      <c r="L6" s="99" t="str">
        <f t="shared" ref="L6:L58" si="1">$L$4</f>
        <v>原山中</v>
      </c>
      <c r="M6" s="18">
        <v>1</v>
      </c>
      <c r="N6" s="25">
        <v>19</v>
      </c>
      <c r="O6" s="102" t="str">
        <f t="shared" si="0"/>
        <v>中学女子走高跳</v>
      </c>
      <c r="P6" s="25" t="s">
        <v>145</v>
      </c>
      <c r="Q6" s="88" t="s">
        <v>31</v>
      </c>
      <c r="R6" s="97"/>
      <c r="T6" s="61" t="s">
        <v>44</v>
      </c>
      <c r="U6" t="s">
        <v>41</v>
      </c>
    </row>
    <row r="7" spans="2:21" ht="12" customHeight="1" thickBot="1" x14ac:dyDescent="0.3">
      <c r="B7" s="35"/>
      <c r="C7" s="53"/>
      <c r="D7" s="35"/>
      <c r="E7" s="64">
        <v>4</v>
      </c>
      <c r="F7" s="18">
        <v>2</v>
      </c>
      <c r="G7" s="18">
        <v>1300</v>
      </c>
      <c r="H7" s="25" t="s">
        <v>158</v>
      </c>
      <c r="I7" s="27" t="s">
        <v>159</v>
      </c>
      <c r="J7" s="25" t="s">
        <v>160</v>
      </c>
      <c r="K7" s="27" t="s">
        <v>161</v>
      </c>
      <c r="L7" s="99" t="str">
        <f t="shared" si="1"/>
        <v>原山中</v>
      </c>
      <c r="M7" s="18">
        <v>2</v>
      </c>
      <c r="N7" s="25">
        <v>22</v>
      </c>
      <c r="O7" s="102" t="str">
        <f t="shared" si="0"/>
        <v>中学女子砲丸投(2.721kg)</v>
      </c>
      <c r="P7" s="25" t="s">
        <v>146</v>
      </c>
      <c r="Q7" s="88" t="s">
        <v>31</v>
      </c>
      <c r="R7" s="97"/>
      <c r="T7" s="61" t="s">
        <v>45</v>
      </c>
      <c r="U7" t="s">
        <v>20</v>
      </c>
    </row>
    <row r="8" spans="2:21" ht="12" customHeight="1" x14ac:dyDescent="0.25">
      <c r="B8" s="121" t="s">
        <v>53</v>
      </c>
      <c r="C8" s="122"/>
      <c r="D8" s="35"/>
      <c r="E8" s="64">
        <v>5</v>
      </c>
      <c r="F8" s="18"/>
      <c r="G8" s="18"/>
      <c r="H8" s="25"/>
      <c r="I8" s="27"/>
      <c r="J8" s="25"/>
      <c r="K8" s="27"/>
      <c r="L8" s="99" t="str">
        <f t="shared" si="1"/>
        <v>原山中</v>
      </c>
      <c r="M8" s="18"/>
      <c r="N8" s="25"/>
      <c r="O8" s="102" t="str">
        <f t="shared" si="0"/>
        <v/>
      </c>
      <c r="P8" s="25"/>
      <c r="Q8" s="88"/>
      <c r="R8" s="97"/>
      <c r="T8" s="61" t="s">
        <v>46</v>
      </c>
      <c r="U8" t="s">
        <v>72</v>
      </c>
    </row>
    <row r="9" spans="2:21" ht="12" customHeight="1" x14ac:dyDescent="0.25">
      <c r="B9" s="73">
        <v>1</v>
      </c>
      <c r="C9" s="74" t="s">
        <v>38</v>
      </c>
      <c r="D9" s="35"/>
      <c r="E9" s="64">
        <v>6</v>
      </c>
      <c r="F9" s="18"/>
      <c r="G9" s="18"/>
      <c r="H9" s="25"/>
      <c r="I9" s="27"/>
      <c r="J9" s="25"/>
      <c r="K9" s="27"/>
      <c r="L9" s="99" t="str">
        <f t="shared" si="1"/>
        <v>原山中</v>
      </c>
      <c r="M9" s="18"/>
      <c r="N9" s="25"/>
      <c r="O9" s="102" t="str">
        <f t="shared" si="0"/>
        <v/>
      </c>
      <c r="P9" s="25"/>
      <c r="Q9" s="88"/>
      <c r="R9" s="97"/>
      <c r="T9" s="61" t="s">
        <v>47</v>
      </c>
      <c r="U9" t="s">
        <v>90</v>
      </c>
    </row>
    <row r="10" spans="2:21" ht="12" customHeight="1" x14ac:dyDescent="0.25">
      <c r="B10" s="92">
        <v>2</v>
      </c>
      <c r="C10" s="93" t="s">
        <v>39</v>
      </c>
      <c r="D10" s="35"/>
      <c r="E10" s="64">
        <v>7</v>
      </c>
      <c r="F10" s="18"/>
      <c r="G10" s="18"/>
      <c r="H10" s="25"/>
      <c r="I10" s="27"/>
      <c r="J10" s="25"/>
      <c r="K10" s="27"/>
      <c r="L10" s="99" t="str">
        <f t="shared" si="1"/>
        <v>原山中</v>
      </c>
      <c r="M10" s="18"/>
      <c r="N10" s="25"/>
      <c r="O10" s="102" t="str">
        <f t="shared" si="0"/>
        <v/>
      </c>
      <c r="P10" s="25"/>
      <c r="Q10" s="88"/>
      <c r="R10" s="97"/>
      <c r="T10" s="61" t="s">
        <v>85</v>
      </c>
      <c r="U10" t="s">
        <v>21</v>
      </c>
    </row>
    <row r="11" spans="2:21" ht="12" customHeight="1" x14ac:dyDescent="0.25">
      <c r="B11" s="73">
        <v>3</v>
      </c>
      <c r="C11" s="74"/>
      <c r="D11" s="35"/>
      <c r="E11" s="64">
        <v>8</v>
      </c>
      <c r="F11" s="18"/>
      <c r="G11" s="18"/>
      <c r="H11" s="25"/>
      <c r="I11" s="27"/>
      <c r="J11" s="25"/>
      <c r="K11" s="27"/>
      <c r="L11" s="99" t="str">
        <f t="shared" si="1"/>
        <v>原山中</v>
      </c>
      <c r="M11" s="18"/>
      <c r="N11" s="25"/>
      <c r="O11" s="102" t="str">
        <f t="shared" si="0"/>
        <v/>
      </c>
      <c r="P11" s="25"/>
      <c r="Q11" s="88"/>
      <c r="R11" s="97"/>
      <c r="T11" s="61" t="s">
        <v>86</v>
      </c>
      <c r="U11" t="s">
        <v>22</v>
      </c>
    </row>
    <row r="12" spans="2:21" ht="12" customHeight="1" thickBot="1" x14ac:dyDescent="0.3">
      <c r="B12" s="94">
        <v>4</v>
      </c>
      <c r="C12" s="95"/>
      <c r="D12" s="35"/>
      <c r="E12" s="64">
        <v>9</v>
      </c>
      <c r="F12" s="18"/>
      <c r="G12" s="18"/>
      <c r="H12" s="25"/>
      <c r="I12" s="27"/>
      <c r="J12" s="25"/>
      <c r="K12" s="27"/>
      <c r="L12" s="99" t="str">
        <f t="shared" si="1"/>
        <v>原山中</v>
      </c>
      <c r="M12" s="18"/>
      <c r="N12" s="25"/>
      <c r="O12" s="102" t="str">
        <f t="shared" si="0"/>
        <v/>
      </c>
      <c r="P12" s="25"/>
      <c r="Q12" s="88"/>
      <c r="R12" s="97"/>
      <c r="T12" s="61" t="s">
        <v>87</v>
      </c>
      <c r="U12" t="s">
        <v>71</v>
      </c>
    </row>
    <row r="13" spans="2:21" ht="12" customHeight="1" thickBot="1" x14ac:dyDescent="0.3">
      <c r="B13" s="35"/>
      <c r="C13" s="37"/>
      <c r="D13" s="35"/>
      <c r="E13" s="64">
        <v>10</v>
      </c>
      <c r="F13" s="18"/>
      <c r="G13" s="18"/>
      <c r="H13" s="25"/>
      <c r="I13" s="27"/>
      <c r="J13" s="25"/>
      <c r="K13" s="27"/>
      <c r="L13" s="99" t="str">
        <f t="shared" si="1"/>
        <v>原山中</v>
      </c>
      <c r="M13" s="18"/>
      <c r="N13" s="25"/>
      <c r="O13" s="102" t="str">
        <f t="shared" si="0"/>
        <v/>
      </c>
      <c r="P13" s="25"/>
      <c r="Q13" s="88"/>
      <c r="R13" s="97"/>
      <c r="T13" s="61" t="s">
        <v>88</v>
      </c>
      <c r="U13" t="s">
        <v>23</v>
      </c>
    </row>
    <row r="14" spans="2:21" ht="12" customHeight="1" x14ac:dyDescent="0.25">
      <c r="B14" s="66" t="s">
        <v>3</v>
      </c>
      <c r="C14" s="67" t="s">
        <v>1</v>
      </c>
      <c r="D14" s="35"/>
      <c r="E14" s="64">
        <v>11</v>
      </c>
      <c r="F14" s="18"/>
      <c r="G14" s="18"/>
      <c r="H14" s="25"/>
      <c r="I14" s="27"/>
      <c r="J14" s="25"/>
      <c r="K14" s="27"/>
      <c r="L14" s="99" t="str">
        <f t="shared" si="1"/>
        <v>原山中</v>
      </c>
      <c r="M14" s="18"/>
      <c r="N14" s="25"/>
      <c r="O14" s="102" t="str">
        <f t="shared" si="0"/>
        <v/>
      </c>
      <c r="P14" s="25"/>
      <c r="Q14" s="88"/>
      <c r="R14" s="97"/>
      <c r="T14" s="61" t="s">
        <v>89</v>
      </c>
      <c r="U14" t="s">
        <v>25</v>
      </c>
    </row>
    <row r="15" spans="2:21" ht="12" customHeight="1" x14ac:dyDescent="0.25">
      <c r="B15" s="68">
        <v>1</v>
      </c>
      <c r="C15" s="69" t="s">
        <v>113</v>
      </c>
      <c r="D15" s="35"/>
      <c r="E15" s="64">
        <v>12</v>
      </c>
      <c r="F15" s="18"/>
      <c r="G15" s="18"/>
      <c r="H15" s="25"/>
      <c r="I15" s="27"/>
      <c r="J15" s="25"/>
      <c r="K15" s="27"/>
      <c r="L15" s="99" t="str">
        <f t="shared" si="1"/>
        <v>原山中</v>
      </c>
      <c r="M15" s="18"/>
      <c r="N15" s="25"/>
      <c r="O15" s="102" t="str">
        <f t="shared" si="0"/>
        <v/>
      </c>
      <c r="P15" s="25"/>
      <c r="Q15" s="88"/>
      <c r="R15" s="97"/>
      <c r="U15" t="s">
        <v>40</v>
      </c>
    </row>
    <row r="16" spans="2:21" ht="12" customHeight="1" x14ac:dyDescent="0.25">
      <c r="B16" s="68">
        <v>2</v>
      </c>
      <c r="C16" s="69"/>
      <c r="D16" s="35"/>
      <c r="E16" s="64">
        <v>13</v>
      </c>
      <c r="F16" s="18"/>
      <c r="G16" s="18"/>
      <c r="H16" s="25"/>
      <c r="I16" s="27"/>
      <c r="J16" s="25"/>
      <c r="K16" s="27"/>
      <c r="L16" s="99" t="str">
        <f t="shared" si="1"/>
        <v>原山中</v>
      </c>
      <c r="M16" s="18"/>
      <c r="N16" s="25"/>
      <c r="O16" s="102" t="str">
        <f t="shared" si="0"/>
        <v/>
      </c>
      <c r="P16" s="25"/>
      <c r="Q16" s="88"/>
      <c r="R16" s="97"/>
      <c r="U16" t="s">
        <v>26</v>
      </c>
    </row>
    <row r="17" spans="2:21" ht="12" customHeight="1" x14ac:dyDescent="0.25">
      <c r="B17" s="68">
        <v>3</v>
      </c>
      <c r="C17" s="69" t="s">
        <v>114</v>
      </c>
      <c r="D17" s="35"/>
      <c r="E17" s="64">
        <v>14</v>
      </c>
      <c r="F17" s="18"/>
      <c r="G17" s="18"/>
      <c r="H17" s="25"/>
      <c r="I17" s="27"/>
      <c r="J17" s="25"/>
      <c r="K17" s="27"/>
      <c r="L17" s="99" t="str">
        <f t="shared" si="1"/>
        <v>原山中</v>
      </c>
      <c r="M17" s="18"/>
      <c r="N17" s="25"/>
      <c r="O17" s="102" t="str">
        <f t="shared" si="0"/>
        <v/>
      </c>
      <c r="P17" s="25"/>
      <c r="Q17" s="88"/>
      <c r="R17" s="97"/>
      <c r="U17" t="s">
        <v>52</v>
      </c>
    </row>
    <row r="18" spans="2:21" ht="12" customHeight="1" x14ac:dyDescent="0.25">
      <c r="B18" s="68">
        <v>4</v>
      </c>
      <c r="C18" s="69" t="s">
        <v>115</v>
      </c>
      <c r="D18" s="35"/>
      <c r="E18" s="64">
        <v>15</v>
      </c>
      <c r="F18" s="18"/>
      <c r="G18" s="18"/>
      <c r="H18" s="25"/>
      <c r="I18" s="27"/>
      <c r="J18" s="25"/>
      <c r="K18" s="27"/>
      <c r="L18" s="99" t="str">
        <f t="shared" si="1"/>
        <v>原山中</v>
      </c>
      <c r="M18" s="18"/>
      <c r="N18" s="25"/>
      <c r="O18" s="102" t="str">
        <f t="shared" si="0"/>
        <v/>
      </c>
      <c r="P18" s="25"/>
      <c r="Q18" s="88"/>
      <c r="R18" s="97"/>
      <c r="U18" t="s">
        <v>27</v>
      </c>
    </row>
    <row r="19" spans="2:21" ht="12" customHeight="1" x14ac:dyDescent="0.25">
      <c r="B19" s="68">
        <v>5</v>
      </c>
      <c r="C19" s="69"/>
      <c r="D19" s="35"/>
      <c r="E19" s="64">
        <v>16</v>
      </c>
      <c r="F19" s="18"/>
      <c r="G19" s="18"/>
      <c r="H19" s="25"/>
      <c r="I19" s="27"/>
      <c r="J19" s="25"/>
      <c r="K19" s="27"/>
      <c r="L19" s="99" t="str">
        <f t="shared" si="1"/>
        <v>原山中</v>
      </c>
      <c r="M19" s="18"/>
      <c r="N19" s="25"/>
      <c r="O19" s="102" t="str">
        <f t="shared" si="0"/>
        <v/>
      </c>
      <c r="P19" s="25"/>
      <c r="Q19" s="88"/>
      <c r="R19" s="97"/>
    </row>
    <row r="20" spans="2:21" ht="12" customHeight="1" x14ac:dyDescent="0.25">
      <c r="B20" s="68">
        <v>6</v>
      </c>
      <c r="C20" s="69" t="s">
        <v>116</v>
      </c>
      <c r="D20" s="35"/>
      <c r="E20" s="64">
        <v>17</v>
      </c>
      <c r="F20" s="18"/>
      <c r="G20" s="18"/>
      <c r="H20" s="25"/>
      <c r="I20" s="27"/>
      <c r="J20" s="25"/>
      <c r="K20" s="27"/>
      <c r="L20" s="99" t="str">
        <f t="shared" si="1"/>
        <v>原山中</v>
      </c>
      <c r="M20" s="18"/>
      <c r="N20" s="25"/>
      <c r="O20" s="102" t="str">
        <f t="shared" si="0"/>
        <v/>
      </c>
      <c r="P20" s="25"/>
      <c r="Q20" s="88"/>
      <c r="R20" s="97"/>
      <c r="S20" s="37"/>
    </row>
    <row r="21" spans="2:21" ht="12" customHeight="1" x14ac:dyDescent="0.25">
      <c r="B21" s="68">
        <v>7</v>
      </c>
      <c r="C21" s="69" t="s">
        <v>117</v>
      </c>
      <c r="D21" s="35"/>
      <c r="E21" s="64">
        <v>18</v>
      </c>
      <c r="F21" s="18"/>
      <c r="G21" s="18"/>
      <c r="H21" s="25"/>
      <c r="I21" s="27"/>
      <c r="J21" s="25"/>
      <c r="K21" s="27"/>
      <c r="L21" s="99" t="str">
        <f t="shared" si="1"/>
        <v>原山中</v>
      </c>
      <c r="M21" s="18"/>
      <c r="N21" s="25"/>
      <c r="O21" s="102" t="str">
        <f t="shared" si="0"/>
        <v/>
      </c>
      <c r="P21" s="25"/>
      <c r="Q21" s="88"/>
      <c r="R21" s="97"/>
      <c r="S21" s="37"/>
    </row>
    <row r="22" spans="2:21" ht="12" customHeight="1" x14ac:dyDescent="0.25">
      <c r="B22" s="68">
        <v>8</v>
      </c>
      <c r="C22" s="69"/>
      <c r="D22" s="35"/>
      <c r="E22" s="64">
        <v>19</v>
      </c>
      <c r="F22" s="18"/>
      <c r="G22" s="18"/>
      <c r="H22" s="25"/>
      <c r="I22" s="27"/>
      <c r="J22" s="25"/>
      <c r="K22" s="27"/>
      <c r="L22" s="99" t="str">
        <f t="shared" si="1"/>
        <v>原山中</v>
      </c>
      <c r="M22" s="18"/>
      <c r="N22" s="25"/>
      <c r="O22" s="102" t="str">
        <f t="shared" si="0"/>
        <v/>
      </c>
      <c r="P22" s="25"/>
      <c r="Q22" s="88"/>
      <c r="R22" s="97"/>
      <c r="S22" s="37"/>
    </row>
    <row r="23" spans="2:21" ht="12" customHeight="1" x14ac:dyDescent="0.25">
      <c r="B23" s="68">
        <v>9</v>
      </c>
      <c r="C23" s="69" t="s">
        <v>101</v>
      </c>
      <c r="D23" s="35"/>
      <c r="E23" s="64">
        <v>20</v>
      </c>
      <c r="F23" s="18"/>
      <c r="G23" s="18"/>
      <c r="H23" s="25"/>
      <c r="I23" s="27"/>
      <c r="J23" s="25"/>
      <c r="K23" s="27"/>
      <c r="L23" s="99" t="str">
        <f t="shared" si="1"/>
        <v>原山中</v>
      </c>
      <c r="M23" s="18"/>
      <c r="N23" s="25"/>
      <c r="O23" s="102" t="str">
        <f t="shared" si="0"/>
        <v/>
      </c>
      <c r="P23" s="25"/>
      <c r="Q23" s="88"/>
      <c r="R23" s="97"/>
      <c r="S23" s="37"/>
    </row>
    <row r="24" spans="2:21" ht="12" customHeight="1" x14ac:dyDescent="0.25">
      <c r="B24" s="68">
        <v>10</v>
      </c>
      <c r="C24" s="69" t="s">
        <v>118</v>
      </c>
      <c r="D24" s="35"/>
      <c r="E24" s="64">
        <v>21</v>
      </c>
      <c r="F24" s="18"/>
      <c r="G24" s="18"/>
      <c r="H24" s="25"/>
      <c r="I24" s="27"/>
      <c r="J24" s="25"/>
      <c r="K24" s="27"/>
      <c r="L24" s="99" t="str">
        <f t="shared" si="1"/>
        <v>原山中</v>
      </c>
      <c r="M24" s="18"/>
      <c r="N24" s="25"/>
      <c r="O24" s="102" t="str">
        <f t="shared" si="0"/>
        <v/>
      </c>
      <c r="P24" s="25"/>
      <c r="Q24" s="88"/>
      <c r="R24" s="97"/>
      <c r="S24" s="37"/>
    </row>
    <row r="25" spans="2:21" ht="12" customHeight="1" x14ac:dyDescent="0.25">
      <c r="B25" s="68">
        <v>11</v>
      </c>
      <c r="C25" s="69" t="s">
        <v>119</v>
      </c>
      <c r="D25" s="35"/>
      <c r="E25" s="64">
        <v>22</v>
      </c>
      <c r="F25" s="18"/>
      <c r="G25" s="18"/>
      <c r="H25" s="25"/>
      <c r="I25" s="27"/>
      <c r="J25" s="25"/>
      <c r="K25" s="27"/>
      <c r="L25" s="99" t="str">
        <f t="shared" si="1"/>
        <v>原山中</v>
      </c>
      <c r="M25" s="18"/>
      <c r="N25" s="25"/>
      <c r="O25" s="102" t="str">
        <f t="shared" si="0"/>
        <v/>
      </c>
      <c r="P25" s="25"/>
      <c r="Q25" s="88"/>
      <c r="R25" s="97"/>
      <c r="S25" s="37"/>
    </row>
    <row r="26" spans="2:21" ht="12" customHeight="1" x14ac:dyDescent="0.25">
      <c r="B26" s="68">
        <v>12</v>
      </c>
      <c r="C26" s="69" t="s">
        <v>120</v>
      </c>
      <c r="D26" s="35"/>
      <c r="E26" s="64">
        <v>23</v>
      </c>
      <c r="F26" s="18"/>
      <c r="G26" s="18"/>
      <c r="H26" s="25"/>
      <c r="I26" s="27"/>
      <c r="J26" s="25"/>
      <c r="K26" s="27"/>
      <c r="L26" s="99" t="str">
        <f t="shared" si="1"/>
        <v>原山中</v>
      </c>
      <c r="M26" s="18"/>
      <c r="N26" s="25"/>
      <c r="O26" s="102" t="str">
        <f t="shared" si="0"/>
        <v/>
      </c>
      <c r="P26" s="25"/>
      <c r="Q26" s="88"/>
      <c r="R26" s="97"/>
      <c r="S26" s="37"/>
    </row>
    <row r="27" spans="2:21" ht="12" customHeight="1" x14ac:dyDescent="0.25">
      <c r="B27" s="68">
        <v>13</v>
      </c>
      <c r="C27" s="69" t="s">
        <v>121</v>
      </c>
      <c r="D27" s="35"/>
      <c r="E27" s="64">
        <v>24</v>
      </c>
      <c r="F27" s="18"/>
      <c r="G27" s="18"/>
      <c r="H27" s="25"/>
      <c r="I27" s="27"/>
      <c r="J27" s="25"/>
      <c r="K27" s="27"/>
      <c r="L27" s="99" t="str">
        <f t="shared" si="1"/>
        <v>原山中</v>
      </c>
      <c r="M27" s="18"/>
      <c r="N27" s="25"/>
      <c r="O27" s="102" t="str">
        <f t="shared" si="0"/>
        <v/>
      </c>
      <c r="P27" s="25"/>
      <c r="Q27" s="88"/>
      <c r="R27" s="97"/>
      <c r="S27" s="37"/>
    </row>
    <row r="28" spans="2:21" ht="12" customHeight="1" x14ac:dyDescent="0.25">
      <c r="B28" s="68">
        <v>14</v>
      </c>
      <c r="C28" s="69" t="s">
        <v>102</v>
      </c>
      <c r="D28" s="35"/>
      <c r="E28" s="64">
        <v>25</v>
      </c>
      <c r="F28" s="18"/>
      <c r="G28" s="18"/>
      <c r="H28" s="25"/>
      <c r="I28" s="27"/>
      <c r="J28" s="25"/>
      <c r="K28" s="27"/>
      <c r="L28" s="99" t="str">
        <f t="shared" si="1"/>
        <v>原山中</v>
      </c>
      <c r="M28" s="18"/>
      <c r="N28" s="25"/>
      <c r="O28" s="102" t="str">
        <f t="shared" si="0"/>
        <v/>
      </c>
      <c r="P28" s="25"/>
      <c r="Q28" s="88"/>
      <c r="R28" s="97"/>
      <c r="S28" s="37"/>
    </row>
    <row r="29" spans="2:21" ht="12" customHeight="1" x14ac:dyDescent="0.25">
      <c r="B29" s="68">
        <v>15</v>
      </c>
      <c r="C29" s="69" t="s">
        <v>122</v>
      </c>
      <c r="D29" s="35"/>
      <c r="E29" s="64">
        <v>26</v>
      </c>
      <c r="F29" s="18"/>
      <c r="G29" s="18"/>
      <c r="H29" s="25"/>
      <c r="I29" s="27"/>
      <c r="J29" s="25"/>
      <c r="K29" s="27"/>
      <c r="L29" s="99" t="str">
        <f t="shared" si="1"/>
        <v>原山中</v>
      </c>
      <c r="M29" s="18"/>
      <c r="N29" s="25"/>
      <c r="O29" s="102" t="str">
        <f t="shared" si="0"/>
        <v/>
      </c>
      <c r="P29" s="25"/>
      <c r="Q29" s="88"/>
      <c r="R29" s="97"/>
      <c r="S29" s="37"/>
    </row>
    <row r="30" spans="2:21" ht="12" customHeight="1" x14ac:dyDescent="0.25">
      <c r="B30" s="68">
        <v>16</v>
      </c>
      <c r="C30" s="69"/>
      <c r="D30" s="35"/>
      <c r="E30" s="64">
        <v>27</v>
      </c>
      <c r="F30" s="18"/>
      <c r="G30" s="18"/>
      <c r="H30" s="25"/>
      <c r="I30" s="27"/>
      <c r="J30" s="25"/>
      <c r="K30" s="27"/>
      <c r="L30" s="99" t="str">
        <f t="shared" si="1"/>
        <v>原山中</v>
      </c>
      <c r="M30" s="18"/>
      <c r="N30" s="25"/>
      <c r="O30" s="102" t="str">
        <f t="shared" si="0"/>
        <v/>
      </c>
      <c r="P30" s="25"/>
      <c r="Q30" s="88"/>
      <c r="R30" s="97"/>
      <c r="S30" s="37"/>
    </row>
    <row r="31" spans="2:21" ht="12" customHeight="1" x14ac:dyDescent="0.25">
      <c r="B31" s="68">
        <v>17</v>
      </c>
      <c r="C31" s="69" t="s">
        <v>104</v>
      </c>
      <c r="D31" s="35"/>
      <c r="E31" s="64">
        <v>28</v>
      </c>
      <c r="F31" s="18"/>
      <c r="G31" s="18"/>
      <c r="H31" s="25"/>
      <c r="I31" s="27"/>
      <c r="J31" s="25"/>
      <c r="K31" s="27"/>
      <c r="L31" s="99" t="str">
        <f t="shared" si="1"/>
        <v>原山中</v>
      </c>
      <c r="M31" s="18"/>
      <c r="N31" s="25"/>
      <c r="O31" s="102" t="str">
        <f t="shared" si="0"/>
        <v/>
      </c>
      <c r="P31" s="25"/>
      <c r="Q31" s="88"/>
      <c r="R31" s="97"/>
      <c r="S31" s="37"/>
    </row>
    <row r="32" spans="2:21" ht="12" customHeight="1" x14ac:dyDescent="0.25">
      <c r="B32" s="68">
        <v>18</v>
      </c>
      <c r="C32" s="69" t="s">
        <v>123</v>
      </c>
      <c r="D32" s="35"/>
      <c r="E32" s="64">
        <v>29</v>
      </c>
      <c r="F32" s="18"/>
      <c r="G32" s="18"/>
      <c r="H32" s="25"/>
      <c r="I32" s="27"/>
      <c r="J32" s="25"/>
      <c r="K32" s="27"/>
      <c r="L32" s="99" t="str">
        <f t="shared" si="1"/>
        <v>原山中</v>
      </c>
      <c r="M32" s="18"/>
      <c r="N32" s="25"/>
      <c r="O32" s="102" t="str">
        <f t="shared" si="0"/>
        <v/>
      </c>
      <c r="P32" s="25"/>
      <c r="Q32" s="88"/>
      <c r="R32" s="97"/>
      <c r="S32" s="37"/>
    </row>
    <row r="33" spans="2:19" ht="12" customHeight="1" x14ac:dyDescent="0.25">
      <c r="B33" s="68">
        <v>19</v>
      </c>
      <c r="C33" s="69" t="s">
        <v>124</v>
      </c>
      <c r="D33" s="35"/>
      <c r="E33" s="64">
        <v>30</v>
      </c>
      <c r="F33" s="18"/>
      <c r="G33" s="18"/>
      <c r="H33" s="25"/>
      <c r="I33" s="27"/>
      <c r="J33" s="25"/>
      <c r="K33" s="27"/>
      <c r="L33" s="99" t="str">
        <f t="shared" si="1"/>
        <v>原山中</v>
      </c>
      <c r="M33" s="18"/>
      <c r="N33" s="25"/>
      <c r="O33" s="102" t="str">
        <f t="shared" si="0"/>
        <v/>
      </c>
      <c r="P33" s="25"/>
      <c r="Q33" s="88"/>
      <c r="R33" s="97"/>
    </row>
    <row r="34" spans="2:19" ht="12" customHeight="1" x14ac:dyDescent="0.25">
      <c r="B34" s="68">
        <v>20</v>
      </c>
      <c r="C34" s="69" t="s">
        <v>125</v>
      </c>
      <c r="D34" s="35"/>
      <c r="E34" s="64">
        <v>31</v>
      </c>
      <c r="F34" s="18"/>
      <c r="G34" s="18"/>
      <c r="H34" s="25"/>
      <c r="I34" s="27"/>
      <c r="J34" s="25"/>
      <c r="K34" s="27"/>
      <c r="L34" s="99" t="str">
        <f t="shared" si="1"/>
        <v>原山中</v>
      </c>
      <c r="M34" s="18"/>
      <c r="N34" s="25"/>
      <c r="O34" s="102" t="str">
        <f t="shared" si="0"/>
        <v/>
      </c>
      <c r="P34" s="25"/>
      <c r="Q34" s="88"/>
      <c r="R34" s="97"/>
      <c r="S34" s="37"/>
    </row>
    <row r="35" spans="2:19" ht="12" customHeight="1" x14ac:dyDescent="0.25">
      <c r="B35" s="68">
        <v>21</v>
      </c>
      <c r="C35" s="69" t="s">
        <v>126</v>
      </c>
      <c r="D35" s="35"/>
      <c r="E35" s="64">
        <v>32</v>
      </c>
      <c r="F35" s="18"/>
      <c r="G35" s="18"/>
      <c r="H35" s="25"/>
      <c r="I35" s="27"/>
      <c r="J35" s="25"/>
      <c r="K35" s="27"/>
      <c r="L35" s="99" t="str">
        <f t="shared" si="1"/>
        <v>原山中</v>
      </c>
      <c r="M35" s="18"/>
      <c r="N35" s="25"/>
      <c r="O35" s="102" t="str">
        <f t="shared" si="0"/>
        <v/>
      </c>
      <c r="P35" s="25"/>
      <c r="Q35" s="88"/>
      <c r="R35" s="97"/>
      <c r="S35" s="37"/>
    </row>
    <row r="36" spans="2:19" ht="12" customHeight="1" x14ac:dyDescent="0.25">
      <c r="B36" s="68">
        <v>22</v>
      </c>
      <c r="C36" s="69" t="s">
        <v>105</v>
      </c>
      <c r="D36" s="35"/>
      <c r="E36" s="64">
        <v>33</v>
      </c>
      <c r="F36" s="18"/>
      <c r="G36" s="18"/>
      <c r="H36" s="25"/>
      <c r="I36" s="27"/>
      <c r="J36" s="25"/>
      <c r="K36" s="27"/>
      <c r="L36" s="99" t="str">
        <f t="shared" si="1"/>
        <v>原山中</v>
      </c>
      <c r="M36" s="18"/>
      <c r="N36" s="25"/>
      <c r="O36" s="102" t="str">
        <f t="shared" si="0"/>
        <v/>
      </c>
      <c r="P36" s="25"/>
      <c r="Q36" s="88"/>
      <c r="R36" s="97"/>
      <c r="S36" s="37"/>
    </row>
    <row r="37" spans="2:19" ht="12" customHeight="1" x14ac:dyDescent="0.25">
      <c r="B37" s="68">
        <v>23</v>
      </c>
      <c r="C37" s="69" t="s">
        <v>127</v>
      </c>
      <c r="D37" s="35"/>
      <c r="E37" s="64">
        <v>34</v>
      </c>
      <c r="F37" s="18"/>
      <c r="G37" s="18"/>
      <c r="H37" s="25"/>
      <c r="I37" s="27"/>
      <c r="J37" s="25"/>
      <c r="K37" s="27"/>
      <c r="L37" s="99" t="str">
        <f t="shared" si="1"/>
        <v>原山中</v>
      </c>
      <c r="M37" s="18"/>
      <c r="N37" s="25"/>
      <c r="O37" s="102" t="str">
        <f t="shared" si="0"/>
        <v/>
      </c>
      <c r="P37" s="25"/>
      <c r="Q37" s="88"/>
      <c r="R37" s="97"/>
      <c r="S37" s="37"/>
    </row>
    <row r="38" spans="2:19" ht="12" customHeight="1" x14ac:dyDescent="0.25">
      <c r="B38" s="68">
        <v>24</v>
      </c>
      <c r="C38" s="69"/>
      <c r="D38" s="35"/>
      <c r="E38" s="64">
        <v>35</v>
      </c>
      <c r="F38" s="18"/>
      <c r="G38" s="18"/>
      <c r="H38" s="25"/>
      <c r="I38" s="27"/>
      <c r="J38" s="25"/>
      <c r="K38" s="27"/>
      <c r="L38" s="99" t="str">
        <f t="shared" si="1"/>
        <v>原山中</v>
      </c>
      <c r="M38" s="18"/>
      <c r="N38" s="25"/>
      <c r="O38" s="102" t="str">
        <f t="shared" si="0"/>
        <v/>
      </c>
      <c r="P38" s="25"/>
      <c r="Q38" s="88"/>
      <c r="R38" s="97"/>
      <c r="S38" s="37"/>
    </row>
    <row r="39" spans="2:19" ht="12" customHeight="1" x14ac:dyDescent="0.25">
      <c r="B39" s="68">
        <v>25</v>
      </c>
      <c r="C39" s="69"/>
      <c r="D39" s="35"/>
      <c r="E39" s="64">
        <v>36</v>
      </c>
      <c r="F39" s="18"/>
      <c r="G39" s="18"/>
      <c r="H39" s="25"/>
      <c r="I39" s="27"/>
      <c r="J39" s="25"/>
      <c r="K39" s="27"/>
      <c r="L39" s="99" t="str">
        <f t="shared" si="1"/>
        <v>原山中</v>
      </c>
      <c r="M39" s="18"/>
      <c r="N39" s="25"/>
      <c r="O39" s="102" t="str">
        <f t="shared" si="0"/>
        <v/>
      </c>
      <c r="P39" s="25"/>
      <c r="Q39" s="88"/>
      <c r="R39" s="97"/>
      <c r="S39" s="37"/>
    </row>
    <row r="40" spans="2:19" ht="12" customHeight="1" x14ac:dyDescent="0.25">
      <c r="B40" s="68">
        <v>26</v>
      </c>
      <c r="C40" s="69" t="s">
        <v>128</v>
      </c>
      <c r="D40" s="35"/>
      <c r="E40" s="64">
        <v>37</v>
      </c>
      <c r="F40" s="18"/>
      <c r="G40" s="18"/>
      <c r="H40" s="25"/>
      <c r="I40" s="27"/>
      <c r="J40" s="25"/>
      <c r="K40" s="27"/>
      <c r="L40" s="99" t="str">
        <f t="shared" si="1"/>
        <v>原山中</v>
      </c>
      <c r="M40" s="18"/>
      <c r="N40" s="25"/>
      <c r="O40" s="102" t="str">
        <f t="shared" si="0"/>
        <v/>
      </c>
      <c r="P40" s="25"/>
      <c r="Q40" s="88"/>
      <c r="R40" s="97"/>
      <c r="S40" s="37"/>
    </row>
    <row r="41" spans="2:19" ht="12" customHeight="1" x14ac:dyDescent="0.25">
      <c r="B41" s="68">
        <v>27</v>
      </c>
      <c r="C41" s="69" t="s">
        <v>129</v>
      </c>
      <c r="D41" s="35"/>
      <c r="E41" s="64">
        <v>38</v>
      </c>
      <c r="F41" s="18"/>
      <c r="G41" s="18"/>
      <c r="H41" s="25"/>
      <c r="I41" s="27"/>
      <c r="J41" s="25"/>
      <c r="K41" s="27"/>
      <c r="L41" s="99" t="str">
        <f t="shared" si="1"/>
        <v>原山中</v>
      </c>
      <c r="M41" s="18"/>
      <c r="N41" s="25"/>
      <c r="O41" s="102" t="str">
        <f t="shared" si="0"/>
        <v/>
      </c>
      <c r="P41" s="25"/>
      <c r="Q41" s="88"/>
      <c r="R41" s="97"/>
      <c r="S41" s="37"/>
    </row>
    <row r="42" spans="2:19" ht="12" customHeight="1" x14ac:dyDescent="0.25">
      <c r="B42" s="68">
        <v>28</v>
      </c>
      <c r="C42" s="69" t="s">
        <v>130</v>
      </c>
      <c r="D42" s="35"/>
      <c r="E42" s="64">
        <v>39</v>
      </c>
      <c r="F42" s="18"/>
      <c r="G42" s="18"/>
      <c r="H42" s="25"/>
      <c r="I42" s="27"/>
      <c r="J42" s="25"/>
      <c r="K42" s="27"/>
      <c r="L42" s="99" t="str">
        <f t="shared" si="1"/>
        <v>原山中</v>
      </c>
      <c r="M42" s="18"/>
      <c r="N42" s="25"/>
      <c r="O42" s="102" t="str">
        <f t="shared" si="0"/>
        <v/>
      </c>
      <c r="P42" s="25"/>
      <c r="Q42" s="88"/>
      <c r="R42" s="97"/>
      <c r="S42" s="37"/>
    </row>
    <row r="43" spans="2:19" ht="12" customHeight="1" x14ac:dyDescent="0.25">
      <c r="B43" s="76">
        <v>29</v>
      </c>
      <c r="C43" s="77" t="s">
        <v>131</v>
      </c>
      <c r="D43" s="35"/>
      <c r="E43" s="64">
        <v>40</v>
      </c>
      <c r="F43" s="18"/>
      <c r="G43" s="18"/>
      <c r="H43" s="25"/>
      <c r="I43" s="27"/>
      <c r="J43" s="25"/>
      <c r="K43" s="27"/>
      <c r="L43" s="99" t="str">
        <f t="shared" si="1"/>
        <v>原山中</v>
      </c>
      <c r="M43" s="18"/>
      <c r="N43" s="25"/>
      <c r="O43" s="102" t="str">
        <f t="shared" si="0"/>
        <v/>
      </c>
      <c r="P43" s="25"/>
      <c r="Q43" s="88"/>
      <c r="R43" s="97"/>
      <c r="S43" s="37"/>
    </row>
    <row r="44" spans="2:19" ht="12" customHeight="1" x14ac:dyDescent="0.25">
      <c r="B44" s="68">
        <v>30</v>
      </c>
      <c r="C44" s="69" t="s">
        <v>132</v>
      </c>
      <c r="D44" s="35"/>
      <c r="E44" s="64">
        <v>41</v>
      </c>
      <c r="F44" s="18"/>
      <c r="G44" s="18"/>
      <c r="H44" s="25"/>
      <c r="I44" s="27"/>
      <c r="J44" s="25"/>
      <c r="K44" s="27"/>
      <c r="L44" s="99" t="str">
        <f t="shared" si="1"/>
        <v>原山中</v>
      </c>
      <c r="M44" s="18"/>
      <c r="N44" s="25"/>
      <c r="O44" s="102" t="str">
        <f t="shared" si="0"/>
        <v/>
      </c>
      <c r="P44" s="25"/>
      <c r="Q44" s="88"/>
      <c r="R44" s="97"/>
      <c r="S44" s="37"/>
    </row>
    <row r="45" spans="2:19" ht="12" customHeight="1" x14ac:dyDescent="0.25">
      <c r="B45" s="68">
        <v>31</v>
      </c>
      <c r="C45" s="69" t="s">
        <v>103</v>
      </c>
      <c r="D45" s="35"/>
      <c r="E45" s="64">
        <v>42</v>
      </c>
      <c r="F45" s="18"/>
      <c r="G45" s="18"/>
      <c r="H45" s="25"/>
      <c r="I45" s="27"/>
      <c r="J45" s="25"/>
      <c r="K45" s="27"/>
      <c r="L45" s="99" t="str">
        <f t="shared" si="1"/>
        <v>原山中</v>
      </c>
      <c r="M45" s="18"/>
      <c r="N45" s="25"/>
      <c r="O45" s="102" t="str">
        <f t="shared" si="0"/>
        <v/>
      </c>
      <c r="P45" s="25"/>
      <c r="Q45" s="88"/>
      <c r="R45" s="97"/>
      <c r="S45" s="37"/>
    </row>
    <row r="46" spans="2:19" ht="12" customHeight="1" x14ac:dyDescent="0.25">
      <c r="B46" s="68">
        <v>32</v>
      </c>
      <c r="C46" s="69" t="s">
        <v>133</v>
      </c>
      <c r="D46" s="35"/>
      <c r="E46" s="64">
        <v>43</v>
      </c>
      <c r="F46" s="18"/>
      <c r="G46" s="18"/>
      <c r="H46" s="25"/>
      <c r="I46" s="27"/>
      <c r="J46" s="25"/>
      <c r="K46" s="27"/>
      <c r="L46" s="99" t="str">
        <f t="shared" si="1"/>
        <v>原山中</v>
      </c>
      <c r="M46" s="18"/>
      <c r="N46" s="25"/>
      <c r="O46" s="102" t="str">
        <f t="shared" si="0"/>
        <v/>
      </c>
      <c r="P46" s="25"/>
      <c r="Q46" s="88"/>
      <c r="R46" s="97"/>
      <c r="S46" s="37"/>
    </row>
    <row r="47" spans="2:19" ht="12" customHeight="1" x14ac:dyDescent="0.25">
      <c r="B47" s="68">
        <v>33</v>
      </c>
      <c r="C47" s="69" t="s">
        <v>134</v>
      </c>
      <c r="D47" s="35"/>
      <c r="E47" s="64">
        <v>44</v>
      </c>
      <c r="F47" s="18"/>
      <c r="G47" s="18"/>
      <c r="H47" s="25"/>
      <c r="I47" s="27"/>
      <c r="J47" s="25"/>
      <c r="K47" s="27"/>
      <c r="L47" s="99" t="str">
        <f t="shared" si="1"/>
        <v>原山中</v>
      </c>
      <c r="M47" s="18"/>
      <c r="N47" s="25"/>
      <c r="O47" s="102" t="str">
        <f t="shared" si="0"/>
        <v/>
      </c>
      <c r="P47" s="25"/>
      <c r="Q47" s="88"/>
      <c r="R47" s="97"/>
      <c r="S47" s="37"/>
    </row>
    <row r="48" spans="2:19" ht="12" customHeight="1" x14ac:dyDescent="0.25">
      <c r="B48" s="68">
        <v>34</v>
      </c>
      <c r="C48" s="69"/>
      <c r="D48" s="35"/>
      <c r="E48" s="64">
        <v>45</v>
      </c>
      <c r="F48" s="18"/>
      <c r="G48" s="18"/>
      <c r="H48" s="25"/>
      <c r="I48" s="27"/>
      <c r="J48" s="25"/>
      <c r="K48" s="27"/>
      <c r="L48" s="99" t="str">
        <f t="shared" si="1"/>
        <v>原山中</v>
      </c>
      <c r="M48" s="18"/>
      <c r="N48" s="25"/>
      <c r="O48" s="102" t="str">
        <f t="shared" si="0"/>
        <v/>
      </c>
      <c r="P48" s="25"/>
      <c r="Q48" s="88"/>
      <c r="R48" s="97"/>
      <c r="S48" s="37"/>
    </row>
    <row r="49" spans="2:19" ht="12" customHeight="1" x14ac:dyDescent="0.25">
      <c r="B49" s="68">
        <v>35</v>
      </c>
      <c r="C49" s="69" t="s">
        <v>135</v>
      </c>
      <c r="D49" s="35"/>
      <c r="E49" s="64">
        <v>46</v>
      </c>
      <c r="F49" s="18"/>
      <c r="G49" s="18"/>
      <c r="H49" s="25"/>
      <c r="I49" s="27"/>
      <c r="J49" s="25"/>
      <c r="K49" s="27"/>
      <c r="L49" s="99" t="str">
        <f t="shared" si="1"/>
        <v>原山中</v>
      </c>
      <c r="M49" s="18"/>
      <c r="N49" s="25"/>
      <c r="O49" s="102" t="str">
        <f t="shared" si="0"/>
        <v/>
      </c>
      <c r="P49" s="25"/>
      <c r="Q49" s="88"/>
      <c r="R49" s="97"/>
      <c r="S49" s="37"/>
    </row>
    <row r="50" spans="2:19" ht="12" customHeight="1" x14ac:dyDescent="0.25">
      <c r="B50" s="68">
        <v>36</v>
      </c>
      <c r="C50" s="69" t="s">
        <v>136</v>
      </c>
      <c r="D50" s="35"/>
      <c r="E50" s="64">
        <v>47</v>
      </c>
      <c r="F50" s="18"/>
      <c r="G50" s="18"/>
      <c r="H50" s="25"/>
      <c r="I50" s="27"/>
      <c r="J50" s="25"/>
      <c r="K50" s="27"/>
      <c r="L50" s="99" t="str">
        <f t="shared" si="1"/>
        <v>原山中</v>
      </c>
      <c r="M50" s="18"/>
      <c r="N50" s="25"/>
      <c r="O50" s="102" t="str">
        <f t="shared" si="0"/>
        <v/>
      </c>
      <c r="P50" s="25"/>
      <c r="Q50" s="88"/>
      <c r="R50" s="97"/>
      <c r="S50" s="37"/>
    </row>
    <row r="51" spans="2:19" ht="12" customHeight="1" x14ac:dyDescent="0.25">
      <c r="B51" s="68">
        <v>37</v>
      </c>
      <c r="C51" s="69" t="s">
        <v>137</v>
      </c>
      <c r="D51" s="35"/>
      <c r="E51" s="64">
        <v>48</v>
      </c>
      <c r="F51" s="18"/>
      <c r="G51" s="18"/>
      <c r="H51" s="25"/>
      <c r="I51" s="27"/>
      <c r="J51" s="25"/>
      <c r="K51" s="27"/>
      <c r="L51" s="99" t="str">
        <f t="shared" si="1"/>
        <v>原山中</v>
      </c>
      <c r="M51" s="18"/>
      <c r="N51" s="25"/>
      <c r="O51" s="102" t="str">
        <f t="shared" si="0"/>
        <v/>
      </c>
      <c r="P51" s="25"/>
      <c r="Q51" s="88"/>
      <c r="R51" s="97"/>
    </row>
    <row r="52" spans="2:19" ht="12" customHeight="1" x14ac:dyDescent="0.25">
      <c r="B52" s="68">
        <v>38</v>
      </c>
      <c r="C52" s="69" t="s">
        <v>138</v>
      </c>
      <c r="D52" s="35"/>
      <c r="E52" s="64">
        <v>49</v>
      </c>
      <c r="F52" s="18"/>
      <c r="G52" s="18"/>
      <c r="H52" s="25"/>
      <c r="I52" s="27"/>
      <c r="J52" s="25"/>
      <c r="K52" s="27"/>
      <c r="L52" s="99" t="str">
        <f t="shared" si="1"/>
        <v>原山中</v>
      </c>
      <c r="M52" s="18"/>
      <c r="N52" s="25"/>
      <c r="O52" s="102" t="str">
        <f t="shared" si="0"/>
        <v/>
      </c>
      <c r="P52" s="25"/>
      <c r="Q52" s="88"/>
      <c r="R52" s="97"/>
    </row>
    <row r="53" spans="2:19" ht="12" customHeight="1" x14ac:dyDescent="0.25">
      <c r="B53" s="68">
        <v>39</v>
      </c>
      <c r="C53" s="69" t="s">
        <v>139</v>
      </c>
      <c r="D53" s="35"/>
      <c r="E53" s="64">
        <v>50</v>
      </c>
      <c r="F53" s="18"/>
      <c r="G53" s="18"/>
      <c r="H53" s="25"/>
      <c r="I53" s="27"/>
      <c r="J53" s="25"/>
      <c r="K53" s="27"/>
      <c r="L53" s="99" t="str">
        <f t="shared" si="1"/>
        <v>原山中</v>
      </c>
      <c r="M53" s="18"/>
      <c r="N53" s="25"/>
      <c r="O53" s="102" t="str">
        <f t="shared" si="0"/>
        <v/>
      </c>
      <c r="P53" s="25"/>
      <c r="Q53" s="88"/>
      <c r="R53" s="97"/>
    </row>
    <row r="54" spans="2:19" ht="12" customHeight="1" thickBot="1" x14ac:dyDescent="0.3">
      <c r="B54" s="78">
        <v>40</v>
      </c>
      <c r="C54" s="79" t="s">
        <v>140</v>
      </c>
      <c r="D54" s="35"/>
      <c r="E54" s="64">
        <v>51</v>
      </c>
      <c r="F54" s="18"/>
      <c r="G54" s="18"/>
      <c r="H54" s="25"/>
      <c r="I54" s="27"/>
      <c r="J54" s="25"/>
      <c r="K54" s="27"/>
      <c r="L54" s="99" t="str">
        <f t="shared" si="1"/>
        <v>原山中</v>
      </c>
      <c r="M54" s="18"/>
      <c r="N54" s="25"/>
      <c r="O54" s="102" t="str">
        <f t="shared" si="0"/>
        <v/>
      </c>
      <c r="P54" s="25"/>
      <c r="Q54" s="88"/>
      <c r="R54" s="97"/>
    </row>
    <row r="55" spans="2:19" ht="12" customHeight="1" x14ac:dyDescent="0.25">
      <c r="B55" s="35"/>
      <c r="C55" s="37"/>
      <c r="D55" s="35"/>
      <c r="E55" s="64">
        <v>52</v>
      </c>
      <c r="F55" s="18"/>
      <c r="G55" s="18"/>
      <c r="H55" s="25"/>
      <c r="I55" s="27"/>
      <c r="J55" s="25"/>
      <c r="K55" s="27"/>
      <c r="L55" s="99" t="str">
        <f t="shared" si="1"/>
        <v>原山中</v>
      </c>
      <c r="M55" s="18"/>
      <c r="N55" s="25"/>
      <c r="O55" s="102" t="str">
        <f t="shared" si="0"/>
        <v/>
      </c>
      <c r="P55" s="25"/>
      <c r="Q55" s="88"/>
      <c r="R55" s="97"/>
    </row>
    <row r="56" spans="2:19" ht="12" customHeight="1" x14ac:dyDescent="0.25">
      <c r="B56" s="35"/>
      <c r="C56" s="37"/>
      <c r="D56" s="35"/>
      <c r="E56" s="64">
        <v>53</v>
      </c>
      <c r="F56" s="18"/>
      <c r="G56" s="18"/>
      <c r="H56" s="25"/>
      <c r="I56" s="27"/>
      <c r="J56" s="25"/>
      <c r="K56" s="27"/>
      <c r="L56" s="99" t="str">
        <f t="shared" si="1"/>
        <v>原山中</v>
      </c>
      <c r="M56" s="18"/>
      <c r="N56" s="25"/>
      <c r="O56" s="102" t="str">
        <f t="shared" si="0"/>
        <v/>
      </c>
      <c r="P56" s="25"/>
      <c r="Q56" s="88"/>
      <c r="R56" s="97"/>
    </row>
    <row r="57" spans="2:19" ht="12" customHeight="1" x14ac:dyDescent="0.25">
      <c r="B57" s="35"/>
      <c r="C57" s="37"/>
      <c r="D57" s="35"/>
      <c r="E57" s="64">
        <v>54</v>
      </c>
      <c r="F57" s="18"/>
      <c r="G57" s="18"/>
      <c r="H57" s="25"/>
      <c r="I57" s="27"/>
      <c r="J57" s="25"/>
      <c r="K57" s="27"/>
      <c r="L57" s="99" t="str">
        <f t="shared" si="1"/>
        <v>原山中</v>
      </c>
      <c r="M57" s="18"/>
      <c r="N57" s="25"/>
      <c r="O57" s="102" t="str">
        <f t="shared" si="0"/>
        <v/>
      </c>
      <c r="P57" s="25"/>
      <c r="Q57" s="88"/>
      <c r="R57" s="97"/>
    </row>
    <row r="58" spans="2:19" ht="12" customHeight="1" x14ac:dyDescent="0.25">
      <c r="B58" s="35"/>
      <c r="C58" s="37"/>
      <c r="D58" s="35"/>
      <c r="E58" s="64">
        <v>55</v>
      </c>
      <c r="F58" s="18"/>
      <c r="G58" s="18"/>
      <c r="H58" s="25"/>
      <c r="I58" s="27"/>
      <c r="J58" s="25"/>
      <c r="K58" s="27"/>
      <c r="L58" s="99" t="str">
        <f t="shared" si="1"/>
        <v>原山中</v>
      </c>
      <c r="M58" s="18"/>
      <c r="N58" s="25"/>
      <c r="O58" s="102" t="str">
        <f t="shared" si="0"/>
        <v/>
      </c>
      <c r="P58" s="25"/>
      <c r="Q58" s="88"/>
      <c r="R58" s="97"/>
    </row>
    <row r="59" spans="2:19" ht="12" customHeight="1" thickBot="1" x14ac:dyDescent="0.3">
      <c r="D59" s="36"/>
      <c r="E59" s="65">
        <v>56</v>
      </c>
      <c r="F59" s="45"/>
      <c r="G59" s="45"/>
      <c r="H59" s="46"/>
      <c r="I59" s="47"/>
      <c r="J59" s="84"/>
      <c r="K59" s="85"/>
      <c r="L59" s="100" t="str">
        <f>$L$4</f>
        <v>原山中</v>
      </c>
      <c r="M59" s="45"/>
      <c r="N59" s="46"/>
      <c r="O59" s="103" t="str">
        <f t="shared" si="0"/>
        <v/>
      </c>
      <c r="P59" s="46"/>
      <c r="Q59" s="89"/>
      <c r="R59" s="97"/>
    </row>
    <row r="60" spans="2:19" ht="6.75" customHeight="1" thickTop="1" x14ac:dyDescent="0.15">
      <c r="Q60" s="12"/>
    </row>
    <row r="61" spans="2:19" ht="16.5" customHeight="1" x14ac:dyDescent="0.2">
      <c r="B61" s="124" t="s">
        <v>95</v>
      </c>
      <c r="C61" s="124"/>
      <c r="D61" s="38"/>
      <c r="E61" s="38"/>
      <c r="F61" s="38"/>
      <c r="G61" s="38"/>
      <c r="H61" s="6"/>
      <c r="I61" s="6"/>
      <c r="J61" s="6"/>
      <c r="K61" s="6"/>
      <c r="L61" s="6"/>
      <c r="M61" s="6"/>
      <c r="N61" s="6"/>
      <c r="O61" s="6"/>
      <c r="P61" s="13"/>
      <c r="Q61" s="12"/>
    </row>
    <row r="62" spans="2:19" ht="16.5" customHeight="1" x14ac:dyDescent="0.2">
      <c r="B62" s="2" t="s">
        <v>8</v>
      </c>
      <c r="C62" s="5"/>
      <c r="D62" s="5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13"/>
      <c r="Q62" s="12"/>
    </row>
    <row r="63" spans="2:19" ht="16.5" customHeight="1" x14ac:dyDescent="0.2">
      <c r="B63" s="119" t="s">
        <v>79</v>
      </c>
      <c r="C63" s="119"/>
      <c r="D63" s="6" t="s">
        <v>7</v>
      </c>
      <c r="E63" s="117" t="s">
        <v>73</v>
      </c>
      <c r="F63" s="117"/>
      <c r="G63" s="117"/>
      <c r="H63" s="117"/>
      <c r="I63" s="6" t="s">
        <v>18</v>
      </c>
      <c r="J63" s="6"/>
      <c r="K63" s="6"/>
      <c r="L63" s="6"/>
      <c r="M63" s="54" t="s">
        <v>74</v>
      </c>
      <c r="N63" s="12" t="s">
        <v>66</v>
      </c>
      <c r="O63" s="12"/>
      <c r="P63" s="13"/>
      <c r="Q63" s="12"/>
    </row>
    <row r="64" spans="2:19" ht="16.5" customHeight="1" x14ac:dyDescent="0.2">
      <c r="B64" s="119" t="s">
        <v>10</v>
      </c>
      <c r="C64" s="119"/>
      <c r="D64" s="6"/>
      <c r="E64" s="123"/>
      <c r="F64" s="123"/>
      <c r="G64" s="123"/>
      <c r="H64" s="6" t="s">
        <v>2</v>
      </c>
      <c r="I64" s="15" t="s">
        <v>29</v>
      </c>
      <c r="J64" s="15"/>
      <c r="K64" s="15"/>
      <c r="L64" s="6"/>
      <c r="M64" s="13"/>
      <c r="N64" s="12" t="s">
        <v>67</v>
      </c>
      <c r="O64" s="12"/>
      <c r="P64" s="13"/>
      <c r="Q64" s="12"/>
    </row>
    <row r="65" spans="2:26" ht="8.25" customHeight="1" x14ac:dyDescent="0.2">
      <c r="B65" s="5"/>
      <c r="C65" s="5"/>
      <c r="D65" s="5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13"/>
      <c r="Q65" s="12"/>
    </row>
    <row r="66" spans="2:26" ht="16.5" customHeight="1" x14ac:dyDescent="0.2">
      <c r="B66" s="2" t="s">
        <v>11</v>
      </c>
      <c r="C66" s="5"/>
      <c r="D66" s="5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13"/>
      <c r="Q66" s="12"/>
    </row>
    <row r="67" spans="2:26" ht="16.5" customHeight="1" x14ac:dyDescent="0.2">
      <c r="C67" s="39" t="s">
        <v>12</v>
      </c>
      <c r="E67" s="117"/>
      <c r="F67" s="117"/>
      <c r="G67" s="117"/>
      <c r="H67" s="117"/>
      <c r="J67" s="80" t="s">
        <v>30</v>
      </c>
      <c r="K67" s="81"/>
      <c r="L67" s="80"/>
      <c r="M67" s="82"/>
      <c r="N67" s="82"/>
      <c r="O67" s="6"/>
      <c r="P67" s="6"/>
      <c r="Q67" s="31"/>
    </row>
    <row r="68" spans="2:26" ht="7.5" customHeight="1" x14ac:dyDescent="0.15">
      <c r="P68" s="12"/>
      <c r="Q68" s="12"/>
    </row>
    <row r="69" spans="2:26" ht="16.5" customHeight="1" x14ac:dyDescent="0.2">
      <c r="C69" s="39" t="s">
        <v>32</v>
      </c>
      <c r="E69" s="32">
        <f>IF(C4=1,500,IF(C4=2,600,IF(C4=3,800,IF(C4=4,1000," "))))</f>
        <v>600</v>
      </c>
      <c r="F69" s="9" t="s">
        <v>13</v>
      </c>
      <c r="G69" s="9"/>
      <c r="H69" s="9" t="s">
        <v>75</v>
      </c>
      <c r="I69" s="8">
        <f>L79+Q79</f>
        <v>4</v>
      </c>
      <c r="J69" s="7" t="s">
        <v>93</v>
      </c>
      <c r="K69" s="4"/>
      <c r="L69" s="118">
        <f>E69*I69</f>
        <v>2400</v>
      </c>
      <c r="M69" s="118"/>
      <c r="N69" s="83" t="s">
        <v>13</v>
      </c>
      <c r="O69" s="83"/>
      <c r="P69" s="9"/>
      <c r="Q69" s="12"/>
    </row>
    <row r="70" spans="2:26" ht="16.5" customHeight="1" x14ac:dyDescent="0.2">
      <c r="C70" s="10"/>
      <c r="E70" s="104"/>
      <c r="F70" s="4"/>
      <c r="G70" s="4"/>
      <c r="H70" s="9"/>
      <c r="I70" s="105"/>
      <c r="J70" s="4"/>
      <c r="K70" s="4"/>
      <c r="L70" s="128"/>
      <c r="M70" s="128"/>
      <c r="N70" s="83"/>
      <c r="O70" s="83"/>
      <c r="P70" s="9"/>
      <c r="Q70" s="91"/>
    </row>
    <row r="71" spans="2:26" ht="16.5" customHeight="1" x14ac:dyDescent="0.2">
      <c r="J71" s="3"/>
      <c r="L71" s="129"/>
      <c r="M71" s="129"/>
      <c r="N71" s="83"/>
      <c r="O71" s="83"/>
      <c r="P71" s="9"/>
      <c r="Q71" s="12"/>
    </row>
    <row r="72" spans="2:26" ht="8.25" customHeight="1" x14ac:dyDescent="0.2">
      <c r="L72" s="3"/>
      <c r="M72" s="4"/>
      <c r="N72" s="9"/>
      <c r="O72" s="9"/>
      <c r="P72" s="14"/>
      <c r="Q72" s="12"/>
    </row>
    <row r="73" spans="2:26" ht="16.5" customHeight="1" x14ac:dyDescent="0.15">
      <c r="C73" s="44" t="s">
        <v>28</v>
      </c>
      <c r="E73" s="42" t="s">
        <v>36</v>
      </c>
      <c r="F73" s="40" t="s">
        <v>98</v>
      </c>
      <c r="G73" s="40"/>
      <c r="H73" s="42" t="s">
        <v>35</v>
      </c>
      <c r="I73" s="40" t="s">
        <v>99</v>
      </c>
      <c r="J73" s="40"/>
      <c r="K73" s="119" t="s">
        <v>33</v>
      </c>
      <c r="L73" s="119"/>
      <c r="M73" s="119" t="s">
        <v>34</v>
      </c>
      <c r="N73" s="119"/>
      <c r="O73" s="96"/>
      <c r="P73" s="38"/>
      <c r="Q73" s="38"/>
      <c r="R73" s="11"/>
    </row>
    <row r="74" spans="2:26" ht="16.5" customHeight="1" x14ac:dyDescent="0.15">
      <c r="E74" s="43" t="s">
        <v>36</v>
      </c>
      <c r="F74" s="41"/>
      <c r="G74" s="41"/>
      <c r="H74" s="43" t="s">
        <v>35</v>
      </c>
      <c r="I74" s="41"/>
      <c r="J74" s="41"/>
      <c r="K74" s="120"/>
      <c r="L74" s="120"/>
      <c r="M74" s="119"/>
      <c r="N74" s="119"/>
      <c r="O74" s="96"/>
      <c r="P74" s="38"/>
      <c r="Q74" s="38"/>
      <c r="R74" s="11"/>
    </row>
    <row r="75" spans="2:26" ht="6" customHeight="1" x14ac:dyDescent="0.15">
      <c r="Q75" s="12"/>
    </row>
    <row r="76" spans="2:26" x14ac:dyDescent="0.15">
      <c r="K76" t="s">
        <v>37</v>
      </c>
      <c r="Q76" s="12"/>
    </row>
    <row r="77" spans="2:26" ht="12.6" thickBot="1" x14ac:dyDescent="0.2"/>
    <row r="78" spans="2:26" s="56" customFormat="1" ht="16.2" x14ac:dyDescent="0.15">
      <c r="E78" s="37"/>
      <c r="F78" s="57" t="s">
        <v>64</v>
      </c>
      <c r="G78" s="48" t="s">
        <v>55</v>
      </c>
      <c r="H78" s="48" t="s">
        <v>56</v>
      </c>
      <c r="I78" s="48" t="s">
        <v>57</v>
      </c>
      <c r="J78" s="48"/>
      <c r="K78" s="48"/>
      <c r="L78" s="48" t="s">
        <v>58</v>
      </c>
      <c r="M78" s="48"/>
      <c r="N78" s="48"/>
      <c r="O78" s="48"/>
      <c r="P78" s="48" t="s">
        <v>60</v>
      </c>
      <c r="Q78" s="58" t="s">
        <v>61</v>
      </c>
      <c r="R78" s="58"/>
      <c r="S78" s="58"/>
      <c r="T78" s="59" t="s">
        <v>63</v>
      </c>
      <c r="U78" s="59" t="s">
        <v>63</v>
      </c>
    </row>
    <row r="79" spans="2:26" ht="16.2" x14ac:dyDescent="0.15">
      <c r="E79" s="35">
        <f>C4</f>
        <v>2</v>
      </c>
      <c r="F79" s="55" t="str">
        <f>M63</f>
        <v>は</v>
      </c>
      <c r="G79" s="49" t="str">
        <f>E63</f>
        <v>原山中</v>
      </c>
      <c r="H79" s="49">
        <f>E67</f>
        <v>0</v>
      </c>
      <c r="I79" s="50"/>
      <c r="J79" s="50"/>
      <c r="K79" s="50"/>
      <c r="L79" s="50">
        <f>COUNTIF(F4:F59,1)</f>
        <v>2</v>
      </c>
      <c r="M79" s="50">
        <f>COUNTIF(F4:F59,3)</f>
        <v>0</v>
      </c>
      <c r="N79" s="50">
        <f>COUNTIF(M79,"&gt;3")</f>
        <v>0</v>
      </c>
      <c r="O79" s="50"/>
      <c r="P79" s="50"/>
      <c r="Q79" s="50">
        <f>COUNTIF(F4:F59,2)</f>
        <v>2</v>
      </c>
      <c r="R79" s="50">
        <f>COUNTIF(F4:F59,4)</f>
        <v>0</v>
      </c>
      <c r="S79" s="51">
        <f>COUNTIF(R79,"&gt;3")</f>
        <v>0</v>
      </c>
      <c r="T79" s="52">
        <f>SUM(I79,P79)</f>
        <v>0</v>
      </c>
      <c r="U79" s="52">
        <f>SUM(L79,Q79)</f>
        <v>4</v>
      </c>
      <c r="V79" s="60"/>
      <c r="W79" s="60"/>
      <c r="X79" s="60"/>
      <c r="Z79" s="60"/>
    </row>
    <row r="80" spans="2:26" x14ac:dyDescent="0.15">
      <c r="G80" t="s">
        <v>78</v>
      </c>
    </row>
  </sheetData>
  <mergeCells count="12">
    <mergeCell ref="E67:H67"/>
    <mergeCell ref="L69:M69"/>
    <mergeCell ref="L70:M70"/>
    <mergeCell ref="L71:M71"/>
    <mergeCell ref="K73:L74"/>
    <mergeCell ref="M73:N74"/>
    <mergeCell ref="B8:C8"/>
    <mergeCell ref="B61:C61"/>
    <mergeCell ref="B63:C63"/>
    <mergeCell ref="E63:H63"/>
    <mergeCell ref="B64:C64"/>
    <mergeCell ref="E64:G64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D:\data\越谷西高\陸上部\01\参加申込書\高体連申込基本01.jsd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申込ｼｰﾄ</vt:lpstr>
      <vt:lpstr>印刷用</vt:lpstr>
      <vt:lpstr>記入例</vt:lpstr>
      <vt:lpstr>印刷用!Print_Area</vt:lpstr>
      <vt:lpstr>記入例!Print_Area</vt:lpstr>
      <vt:lpstr>申込ｼｰﾄ!Print_Area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皆川　和久</dc:creator>
  <cp:lastModifiedBy>陸上競技協会 さいたま市</cp:lastModifiedBy>
  <cp:revision>230</cp:revision>
  <cp:lastPrinted>2024-08-02T00:58:51Z</cp:lastPrinted>
  <dcterms:created xsi:type="dcterms:W3CDTF">1998-06-18T17:09:03Z</dcterms:created>
  <dcterms:modified xsi:type="dcterms:W3CDTF">2025-07-31T00:26:52Z</dcterms:modified>
</cp:coreProperties>
</file>